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dministrative\Financial Aid\Laura\"/>
    </mc:Choice>
  </mc:AlternateContent>
  <workbookProtection lockStructure="1"/>
  <bookViews>
    <workbookView xWindow="480" yWindow="15" windowWidth="11295" windowHeight="9045" activeTab="4"/>
  </bookViews>
  <sheets>
    <sheet name="Tuition" sheetId="1" r:id="rId1"/>
    <sheet name="Fall 2017" sheetId="2" r:id="rId2"/>
    <sheet name="Spring 2018" sheetId="3" r:id="rId3"/>
    <sheet name="Summer 2018" sheetId="4" r:id="rId4"/>
    <sheet name="Annual Costs &amp; Payment Options" sheetId="5" r:id="rId5"/>
  </sheets>
  <definedNames>
    <definedName name="_xlnm.Print_Area" localSheetId="4">'Annual Costs &amp; Payment Options'!$A$1:$G$49</definedName>
  </definedNames>
  <calcPr calcId="162913"/>
</workbook>
</file>

<file path=xl/calcChain.xml><?xml version="1.0" encoding="utf-8"?>
<calcChain xmlns="http://schemas.openxmlformats.org/spreadsheetml/2006/main">
  <c r="C12" i="5" l="1"/>
  <c r="C11" i="5"/>
  <c r="C9" i="2" l="1"/>
  <c r="C15" i="2" s="1"/>
  <c r="C6" i="5" l="1"/>
  <c r="C9" i="5" l="1"/>
  <c r="C9" i="4"/>
  <c r="C15" i="4" s="1"/>
  <c r="C23" i="4" l="1"/>
  <c r="C20" i="4"/>
  <c r="C25" i="4"/>
  <c r="C24" i="4"/>
  <c r="C9" i="3"/>
  <c r="C15" i="3" s="1"/>
  <c r="C15" i="5" s="1"/>
  <c r="C24" i="5" l="1"/>
  <c r="C21" i="5"/>
  <c r="C30" i="5"/>
  <c r="C25" i="5"/>
  <c r="C32" i="5"/>
  <c r="C31" i="5"/>
  <c r="C19" i="5"/>
  <c r="C20" i="5"/>
  <c r="C28" i="5"/>
  <c r="C27" i="5"/>
  <c r="C36" i="5"/>
  <c r="C35" i="5"/>
  <c r="C38" i="5"/>
  <c r="C37" i="5"/>
  <c r="C29" i="5"/>
  <c r="C26" i="5"/>
  <c r="C23" i="3"/>
  <c r="C20" i="3"/>
  <c r="C25" i="3"/>
  <c r="C24" i="3"/>
  <c r="C28" i="3"/>
  <c r="C29" i="2" l="1"/>
  <c r="C34" i="1"/>
  <c r="C33" i="1"/>
  <c r="C32" i="1"/>
  <c r="C25" i="2" l="1"/>
  <c r="C20" i="2"/>
  <c r="C28" i="2"/>
  <c r="C24" i="2"/>
  <c r="C23" i="2"/>
  <c r="C28" i="1" l="1"/>
  <c r="C29" i="1"/>
  <c r="C27" i="1"/>
</calcChain>
</file>

<file path=xl/sharedStrings.xml><?xml version="1.0" encoding="utf-8"?>
<sst xmlns="http://schemas.openxmlformats.org/spreadsheetml/2006/main" count="233" uniqueCount="78">
  <si>
    <t>Total Charges</t>
  </si>
  <si>
    <t>Out of Pocket</t>
  </si>
  <si>
    <t>Grants/Scholarships</t>
  </si>
  <si>
    <t>Freshman Loan Limit</t>
  </si>
  <si>
    <t>Sophomore Loan Limit</t>
  </si>
  <si>
    <t>Junior/Senior Loan Limit</t>
  </si>
  <si>
    <t>Annual Loan Limits for Dependent Students</t>
  </si>
  <si>
    <t>Fall 2017: August 28,2017</t>
  </si>
  <si>
    <t>Pay in Full</t>
  </si>
  <si>
    <t>Additional Loan options are available. Please contact the financial aid office for more information.</t>
  </si>
  <si>
    <r>
      <t>October 23, 2017 *</t>
    </r>
    <r>
      <rPr>
        <sz val="8"/>
        <rFont val="Arial"/>
        <family val="2"/>
      </rPr>
      <t>Finance charge of 1.5%</t>
    </r>
  </si>
  <si>
    <t>Tuition Management Systems (TMS)</t>
  </si>
  <si>
    <t>Name ID#</t>
  </si>
  <si>
    <t>Lakeland University provides equal educational and employment opportunity without regard to sex, race, age, religion, national origin, marital/parental status, or handicap.</t>
  </si>
  <si>
    <t>(less orig. fee)</t>
  </si>
  <si>
    <t>In-House Monthly</t>
  </si>
  <si>
    <t>Undergraduate Program</t>
  </si>
  <si>
    <t>Per Credit</t>
  </si>
  <si>
    <t xml:space="preserve">TUITION </t>
  </si>
  <si>
    <t>Audit (All Programs)</t>
  </si>
  <si>
    <t>Graduate Program</t>
  </si>
  <si>
    <t>Master of Arts in Counseling (MAC)</t>
  </si>
  <si>
    <t>Master of Business (MBA)</t>
  </si>
  <si>
    <t>67% charge</t>
  </si>
  <si>
    <t>CPA/CMA Program</t>
  </si>
  <si>
    <t xml:space="preserve">CPA </t>
  </si>
  <si>
    <t>BA 796 &amp; 797</t>
  </si>
  <si>
    <t>N/A</t>
  </si>
  <si>
    <t xml:space="preserve">BA 798 </t>
  </si>
  <si>
    <t>CMA</t>
  </si>
  <si>
    <t>BA 771 &amp; 772</t>
  </si>
  <si>
    <t>Tuition</t>
  </si>
  <si>
    <t>Annual Loan Limits for Independent Students</t>
  </si>
  <si>
    <t>Payment Plan Options - FALL 2017</t>
  </si>
  <si>
    <t xml:space="preserve">5 Pymts July  - Nov </t>
  </si>
  <si>
    <t xml:space="preserve">4 Pymts Aug - Nov </t>
  </si>
  <si>
    <r>
      <t>March 19, 2018 *</t>
    </r>
    <r>
      <rPr>
        <sz val="8"/>
        <rFont val="Arial"/>
        <family val="2"/>
      </rPr>
      <t>Finance charge of 1.5%</t>
    </r>
  </si>
  <si>
    <t xml:space="preserve">5 Pymts Dec  - April </t>
  </si>
  <si>
    <r>
      <t>July 30, 2018 *</t>
    </r>
    <r>
      <rPr>
        <sz val="8"/>
        <rFont val="Arial"/>
        <family val="2"/>
      </rPr>
      <t>Finance charge of 1.5%</t>
    </r>
  </si>
  <si>
    <t>Questions regarding payment plans:</t>
  </si>
  <si>
    <t>Questions regarding financial aid:</t>
  </si>
  <si>
    <t>Financial Aid Office</t>
  </si>
  <si>
    <t>Bursar</t>
  </si>
  <si>
    <t>(920)565-1032</t>
  </si>
  <si>
    <t>financialaid@lakeland.edu</t>
  </si>
  <si>
    <t>Master of Education (MED)</t>
  </si>
  <si>
    <t>If looking to arrange a payment plan for the full year, please refer to the "Annual" tab.</t>
  </si>
  <si>
    <t>(920)565-1027 ext. 2378</t>
  </si>
  <si>
    <t>studentaccounts@lakeland.edu</t>
  </si>
  <si>
    <t>Spring 2018: January 22, 2018</t>
  </si>
  <si>
    <r>
      <t xml:space="preserve">March 19, 2018 * </t>
    </r>
    <r>
      <rPr>
        <sz val="8"/>
        <rFont val="Arial"/>
        <family val="2"/>
      </rPr>
      <t>Finance charge of 1.5%</t>
    </r>
  </si>
  <si>
    <t xml:space="preserve">12 Pymts May  - April </t>
  </si>
  <si>
    <t xml:space="preserve">11 Pymts June - April </t>
  </si>
  <si>
    <t xml:space="preserve">10 Pymts July  - April </t>
  </si>
  <si>
    <t xml:space="preserve">9 Pymts Aug  - April </t>
  </si>
  <si>
    <t>Summer 2018: June 4, 2018</t>
  </si>
  <si>
    <r>
      <t>This is a projected out of pocket guide for 2017-18. This is a tool to help provide information on what your estimated out of pocket will be for each semester and what your payments would look like under the different payment plan options. Below are the 2017-18 tuition costs for the Evening, Weekend and Online Program. Use this information and your financial aid award, if applicable, to complete the calculators on the following tabs to help you determine your balance due each semester.
*</t>
    </r>
    <r>
      <rPr>
        <i/>
        <sz val="10"/>
        <rFont val="Arial"/>
        <family val="2"/>
      </rPr>
      <t xml:space="preserve">Please note, actual costs are subject to change as this guide does not account for courses with lab fees. 
</t>
    </r>
  </si>
  <si>
    <r>
      <t xml:space="preserve">Loans </t>
    </r>
    <r>
      <rPr>
        <sz val="9"/>
        <rFont val="Arial"/>
        <family val="2"/>
      </rPr>
      <t>(less origination fee, 1.069%)</t>
    </r>
  </si>
  <si>
    <t>Fall 17 Projected Charges and Out of Pocket</t>
  </si>
  <si>
    <t xml:space="preserve">You may select your payment plan on my.lakeland.edu &gt; Evening, Weekend &amp; Online &gt; Student Accounts. If you would like to do the TMS plan, you will need to create an account online at www.afford.com </t>
  </si>
  <si>
    <t>Spring 18 Projected Charges and Out of Pocket</t>
  </si>
  <si>
    <t>Payment Plan Options - SPRING 2018</t>
  </si>
  <si>
    <t>Summer 18 Projected Charges and Out of Pocket</t>
  </si>
  <si>
    <t>Payment Plan Options - SUMMER 2018</t>
  </si>
  <si>
    <t>Annual Projected Charges and Out of Pocket</t>
  </si>
  <si>
    <t>Payment Plan Options - ANNUAL</t>
  </si>
  <si>
    <t>In-House Monthly - Fall/Spring/Summer</t>
  </si>
  <si>
    <t>Use the tuition charges below along with your Fall class registration to determine your tuition costs for the Fall semester. Login to my.lakeland.edu &gt; Financial Aid Student Access (NetPartner) to enter any grants/scholarship or loans that will be applied to your Fall semester to determine how much you may or may not owe. Only enter data in the highlighted cells.</t>
  </si>
  <si>
    <t>Use the tuition charges below along with your Spring class registration to determine your tuition costs for the Spring semester. Login to my.lakeland.edu &gt; Financial Aid Student Access (NetPartner) to enter any grants/scholarship or loans that will be applied to your Spring semester to determine how much you may or may not owe. Only enter data in the highlighted cells.</t>
  </si>
  <si>
    <t>Use the tuition charges below along with your Summer class registration to determine your tuition costs for the Summer semester. Login to my.lakeland.edu &gt; Financial Aid Student Access (NetPartner) to enter any grants/scholarship or loans that will be applied to your Summer semester to determine how much you may or may not owe. Only enter data in the highlighted cells.</t>
  </si>
  <si>
    <t>Per 3 cr. Class</t>
  </si>
  <si>
    <t>Per 3 cr Class</t>
  </si>
  <si>
    <t xml:space="preserve">This page is a summary of your charges and financial aid for Fall/Spring/Summer. You may also refer to this page to determine a payment plan for the entire academic year. </t>
  </si>
  <si>
    <t xml:space="preserve">You may select your payment plan on my.lakeland.edu &gt; Evening, Weekend &amp; Online &gt; Student Accounts. If you would like to do the TMS plan, you will need to create an account online at www.afford.com. </t>
  </si>
  <si>
    <t>Corporate Discount*</t>
  </si>
  <si>
    <t>Please note, actual costs are subject to change as this guide does not account for courses with lab fees.</t>
  </si>
  <si>
    <t xml:space="preserve">*A corporate discount of 10% for graduate students and 20% for undergraduates students may be available if you are employed by one of our corporate sponsors. A completed confirmation of corporate partnership form must be completed each term and submitted by the last add/drop day of the term. Additionally, eligibility is determined semester by semester and is not retroactive. Students are only eligible for one discount promotion per semester. </t>
  </si>
  <si>
    <r>
      <t xml:space="preserve">Corporate Discount* </t>
    </r>
    <r>
      <rPr>
        <sz val="8"/>
        <rFont val="Arial"/>
        <family val="2"/>
      </rPr>
      <t>(Applied to total out of pocket)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</si>
</sst>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quot;$&quot;#,##0.00"/>
    <numFmt numFmtId="165" formatCode="[$-409]mmmm\ d\,\ yyyy;@"/>
    <numFmt numFmtId="166" formatCode="0.0%"/>
  </numFmts>
  <fonts count="14" x14ac:knownFonts="1">
    <font>
      <sz val="10"/>
      <name val="Arial"/>
    </font>
    <font>
      <b/>
      <sz val="10"/>
      <name val="Arial"/>
      <family val="2"/>
    </font>
    <font>
      <i/>
      <sz val="10"/>
      <name val="Arial"/>
      <family val="2"/>
    </font>
    <font>
      <sz val="8"/>
      <name val="Arial"/>
      <family val="2"/>
    </font>
    <font>
      <sz val="10"/>
      <name val="Arial"/>
      <family val="2"/>
    </font>
    <font>
      <b/>
      <u/>
      <sz val="10"/>
      <name val="Arial"/>
      <family val="2"/>
    </font>
    <font>
      <i/>
      <sz val="11"/>
      <name val="Arial"/>
      <family val="2"/>
    </font>
    <font>
      <sz val="6"/>
      <name val="Arial"/>
      <family val="2"/>
    </font>
    <font>
      <i/>
      <sz val="9"/>
      <name val="Arial"/>
      <family val="2"/>
    </font>
    <font>
      <b/>
      <i/>
      <sz val="10"/>
      <name val="Arial"/>
      <family val="2"/>
    </font>
    <font>
      <b/>
      <sz val="11"/>
      <name val="Arial"/>
      <family val="2"/>
    </font>
    <font>
      <u/>
      <sz val="10"/>
      <color theme="10"/>
      <name val="Arial"/>
      <family val="2"/>
    </font>
    <font>
      <i/>
      <sz val="8"/>
      <name val="Arial"/>
      <family val="2"/>
    </font>
    <font>
      <sz val="9"/>
      <name val="Arial"/>
      <family val="2"/>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FFFF"/>
        <bgColor indexed="64"/>
      </patternFill>
    </fill>
  </fills>
  <borders count="14">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cellStyleXfs>
  <cellXfs count="115">
    <xf numFmtId="0" fontId="0" fillId="0" borderId="0" xfId="0"/>
    <xf numFmtId="164" fontId="0" fillId="5" borderId="5" xfId="0" applyNumberFormat="1" applyFill="1" applyBorder="1" applyProtection="1">
      <protection locked="0"/>
    </xf>
    <xf numFmtId="164" fontId="0" fillId="5" borderId="4" xfId="0" applyNumberFormat="1" applyFill="1" applyBorder="1" applyProtection="1">
      <protection locked="0"/>
    </xf>
    <xf numFmtId="0" fontId="0" fillId="0" borderId="0" xfId="0" applyProtection="1"/>
    <xf numFmtId="0" fontId="10" fillId="0" borderId="0" xfId="0" applyFont="1" applyBorder="1" applyAlignment="1" applyProtection="1">
      <alignment wrapText="1"/>
    </xf>
    <xf numFmtId="0" fontId="1" fillId="0" borderId="0" xfId="0" applyFont="1" applyBorder="1" applyAlignment="1" applyProtection="1">
      <alignment wrapText="1"/>
    </xf>
    <xf numFmtId="0" fontId="4" fillId="3" borderId="3" xfId="0" applyFont="1" applyFill="1" applyBorder="1" applyProtection="1"/>
    <xf numFmtId="0" fontId="0" fillId="3" borderId="1" xfId="0" applyFill="1" applyBorder="1" applyProtection="1"/>
    <xf numFmtId="164" fontId="0" fillId="3" borderId="4" xfId="0" applyNumberFormat="1" applyFill="1" applyBorder="1" applyProtection="1"/>
    <xf numFmtId="0" fontId="1" fillId="0" borderId="8" xfId="0" applyFont="1" applyBorder="1" applyProtection="1"/>
    <xf numFmtId="164" fontId="1" fillId="2" borderId="10" xfId="0" applyNumberFormat="1" applyFont="1" applyFill="1" applyBorder="1" applyAlignment="1" applyProtection="1">
      <alignment horizontal="right"/>
    </xf>
    <xf numFmtId="164" fontId="1" fillId="3" borderId="9" xfId="0" applyNumberFormat="1" applyFont="1" applyFill="1" applyBorder="1" applyAlignment="1" applyProtection="1">
      <alignment horizontal="right"/>
    </xf>
    <xf numFmtId="164" fontId="4" fillId="3" borderId="4" xfId="0" applyNumberFormat="1" applyFont="1" applyFill="1" applyBorder="1" applyProtection="1"/>
    <xf numFmtId="0" fontId="1" fillId="4" borderId="1" xfId="0" applyFont="1" applyFill="1" applyBorder="1" applyProtection="1"/>
    <xf numFmtId="164" fontId="0" fillId="2" borderId="0" xfId="0" applyNumberFormat="1" applyFill="1" applyBorder="1" applyProtection="1"/>
    <xf numFmtId="0" fontId="0" fillId="3" borderId="4" xfId="0" applyFill="1" applyBorder="1" applyProtection="1"/>
    <xf numFmtId="0" fontId="12" fillId="0" borderId="1" xfId="0" applyFont="1" applyBorder="1" applyProtection="1"/>
    <xf numFmtId="164" fontId="3" fillId="3" borderId="4" xfId="0" applyNumberFormat="1" applyFont="1" applyFill="1" applyBorder="1" applyAlignment="1" applyProtection="1">
      <alignment horizontal="right"/>
    </xf>
    <xf numFmtId="0" fontId="2" fillId="0" borderId="1" xfId="0" applyFont="1" applyBorder="1" applyProtection="1"/>
    <xf numFmtId="0" fontId="4" fillId="3" borderId="1" xfId="0" applyFont="1" applyFill="1" applyBorder="1" applyProtection="1"/>
    <xf numFmtId="0" fontId="0" fillId="0" borderId="1" xfId="0" applyBorder="1" applyProtection="1"/>
    <xf numFmtId="0" fontId="0" fillId="3" borderId="2" xfId="0" applyFill="1" applyBorder="1" applyProtection="1"/>
    <xf numFmtId="164" fontId="0" fillId="3" borderId="6" xfId="0" applyNumberFormat="1" applyFill="1" applyBorder="1" applyProtection="1"/>
    <xf numFmtId="0" fontId="1" fillId="4" borderId="1" xfId="0" applyFont="1" applyFill="1" applyBorder="1" applyAlignment="1" applyProtection="1">
      <alignment horizontal="left" vertical="center"/>
    </xf>
    <xf numFmtId="164" fontId="0" fillId="4" borderId="4" xfId="0" applyNumberFormat="1" applyFill="1" applyBorder="1" applyProtection="1"/>
    <xf numFmtId="0" fontId="4" fillId="0" borderId="1" xfId="0" applyFont="1" applyFill="1" applyBorder="1" applyProtection="1"/>
    <xf numFmtId="164" fontId="0" fillId="0" borderId="4" xfId="0" applyNumberFormat="1" applyFill="1" applyBorder="1" applyProtection="1"/>
    <xf numFmtId="0" fontId="9" fillId="0" borderId="1" xfId="0" applyFont="1" applyBorder="1" applyProtection="1"/>
    <xf numFmtId="0" fontId="1" fillId="4" borderId="1" xfId="0" applyFont="1" applyFill="1" applyBorder="1" applyAlignment="1" applyProtection="1">
      <alignment horizontal="left"/>
    </xf>
    <xf numFmtId="0" fontId="8" fillId="0" borderId="1" xfId="0" applyFont="1" applyBorder="1" applyProtection="1"/>
    <xf numFmtId="164" fontId="4" fillId="3" borderId="4" xfId="0" applyNumberFormat="1" applyFont="1" applyFill="1" applyBorder="1" applyAlignment="1" applyProtection="1">
      <alignment horizontal="right"/>
    </xf>
    <xf numFmtId="165" fontId="0" fillId="0" borderId="1" xfId="0" applyNumberFormat="1" applyFill="1" applyBorder="1" applyAlignment="1" applyProtection="1">
      <alignment horizontal="left"/>
    </xf>
    <xf numFmtId="164" fontId="0" fillId="3" borderId="4" xfId="0" applyNumberFormat="1" applyFill="1" applyBorder="1" applyAlignment="1" applyProtection="1">
      <alignment horizontal="right"/>
    </xf>
    <xf numFmtId="164" fontId="0" fillId="0" borderId="4" xfId="0" applyNumberFormat="1" applyFill="1" applyBorder="1" applyAlignment="1" applyProtection="1">
      <alignment vertical="top"/>
    </xf>
    <xf numFmtId="0" fontId="1" fillId="0" borderId="1" xfId="0" applyFont="1" applyFill="1" applyBorder="1" applyProtection="1"/>
    <xf numFmtId="0" fontId="0" fillId="0" borderId="4" xfId="0" applyBorder="1" applyProtection="1"/>
    <xf numFmtId="0" fontId="8" fillId="0" borderId="2" xfId="0" applyFont="1" applyBorder="1" applyProtection="1"/>
    <xf numFmtId="164" fontId="0" fillId="2" borderId="7" xfId="0" applyNumberFormat="1" applyFill="1" applyBorder="1" applyProtection="1"/>
    <xf numFmtId="164" fontId="4" fillId="3" borderId="6" xfId="0" applyNumberFormat="1" applyFont="1" applyFill="1" applyBorder="1" applyAlignment="1" applyProtection="1">
      <alignment horizontal="right"/>
    </xf>
    <xf numFmtId="0" fontId="0" fillId="4" borderId="4" xfId="0" applyFill="1" applyBorder="1" applyProtection="1"/>
    <xf numFmtId="0" fontId="4" fillId="0" borderId="1" xfId="0" applyFont="1" applyBorder="1" applyProtection="1"/>
    <xf numFmtId="164" fontId="0" fillId="0" borderId="4" xfId="0" applyNumberFormat="1" applyBorder="1" applyProtection="1"/>
    <xf numFmtId="0" fontId="4" fillId="0" borderId="2" xfId="0" applyFont="1" applyBorder="1" applyProtection="1"/>
    <xf numFmtId="164" fontId="0" fillId="0" borderId="6" xfId="0" applyNumberFormat="1" applyBorder="1" applyProtection="1"/>
    <xf numFmtId="0" fontId="4" fillId="0" borderId="0" xfId="0" applyFont="1" applyProtection="1"/>
    <xf numFmtId="0" fontId="2" fillId="0" borderId="0" xfId="0" applyFont="1" applyAlignment="1" applyProtection="1">
      <alignment wrapText="1"/>
    </xf>
    <xf numFmtId="0" fontId="1" fillId="0" borderId="0" xfId="0" applyFont="1" applyProtection="1"/>
    <xf numFmtId="0" fontId="2" fillId="0" borderId="0" xfId="0" applyFont="1" applyAlignment="1" applyProtection="1">
      <alignment horizontal="left"/>
    </xf>
    <xf numFmtId="0" fontId="11" fillId="0" borderId="0" xfId="1" applyProtection="1"/>
    <xf numFmtId="164" fontId="0" fillId="0" borderId="6" xfId="0" applyNumberFormat="1" applyFill="1" applyBorder="1" applyAlignment="1" applyProtection="1">
      <alignment vertical="top"/>
    </xf>
    <xf numFmtId="0" fontId="0" fillId="0" borderId="0" xfId="0" applyFill="1" applyBorder="1" applyProtection="1"/>
    <xf numFmtId="0" fontId="0" fillId="0" borderId="0" xfId="0" applyProtection="1">
      <protection locked="0"/>
    </xf>
    <xf numFmtId="0" fontId="4" fillId="0" borderId="0" xfId="0" applyFont="1" applyFill="1" applyBorder="1" applyProtection="1">
      <protection locked="0"/>
    </xf>
    <xf numFmtId="164" fontId="0" fillId="0" borderId="0" xfId="0" applyNumberFormat="1" applyFill="1" applyBorder="1" applyProtection="1">
      <protection locked="0"/>
    </xf>
    <xf numFmtId="0" fontId="0" fillId="0" borderId="0" xfId="0" applyFill="1" applyBorder="1" applyProtection="1">
      <protection locked="0"/>
    </xf>
    <xf numFmtId="0" fontId="4" fillId="0" borderId="0" xfId="0" applyFont="1" applyProtection="1">
      <protection locked="0"/>
    </xf>
    <xf numFmtId="0" fontId="1" fillId="0" borderId="0" xfId="0" applyFont="1" applyFill="1" applyBorder="1" applyAlignment="1" applyProtection="1">
      <alignment horizontal="left"/>
      <protection locked="0"/>
    </xf>
    <xf numFmtId="0" fontId="4" fillId="0" borderId="0" xfId="0" applyFont="1" applyBorder="1" applyProtection="1">
      <protection locked="0"/>
    </xf>
    <xf numFmtId="164" fontId="0" fillId="0" borderId="0" xfId="0" applyNumberFormat="1" applyBorder="1" applyProtection="1">
      <protection locked="0"/>
    </xf>
    <xf numFmtId="0" fontId="4" fillId="0" borderId="0" xfId="0" applyFont="1" applyFill="1" applyBorder="1" applyProtection="1"/>
    <xf numFmtId="164" fontId="0" fillId="0" borderId="0" xfId="0" applyNumberFormat="1" applyFill="1" applyBorder="1" applyProtection="1"/>
    <xf numFmtId="164" fontId="4" fillId="0" borderId="0" xfId="0" applyNumberFormat="1" applyFont="1" applyFill="1" applyBorder="1" applyProtection="1"/>
    <xf numFmtId="0" fontId="1" fillId="0" borderId="0" xfId="0" applyFont="1" applyFill="1" applyBorder="1" applyAlignment="1" applyProtection="1">
      <alignment horizontal="left" vertical="center"/>
    </xf>
    <xf numFmtId="0" fontId="5" fillId="0" borderId="0" xfId="0" applyFont="1" applyProtection="1"/>
    <xf numFmtId="8" fontId="0" fillId="0" borderId="0" xfId="0" applyNumberFormat="1" applyProtection="1"/>
    <xf numFmtId="0" fontId="7" fillId="0" borderId="0" xfId="0" applyFont="1" applyProtection="1"/>
    <xf numFmtId="0" fontId="11" fillId="0" borderId="0" xfId="1" applyProtection="1">
      <protection locked="0"/>
    </xf>
    <xf numFmtId="164" fontId="0" fillId="6" borderId="5" xfId="0" applyNumberFormat="1" applyFill="1" applyBorder="1" applyProtection="1"/>
    <xf numFmtId="164" fontId="0" fillId="6" borderId="4" xfId="0" applyNumberFormat="1" applyFill="1" applyBorder="1" applyProtection="1"/>
    <xf numFmtId="0" fontId="0" fillId="0" borderId="1" xfId="0" applyFill="1" applyBorder="1" applyProtection="1"/>
    <xf numFmtId="0" fontId="0" fillId="0" borderId="4" xfId="0" applyFill="1" applyBorder="1" applyProtection="1"/>
    <xf numFmtId="165" fontId="4" fillId="0" borderId="11" xfId="0" applyNumberFormat="1" applyFont="1" applyFill="1" applyBorder="1" applyAlignment="1" applyProtection="1">
      <alignment horizontal="left"/>
    </xf>
    <xf numFmtId="164" fontId="0" fillId="0" borderId="12" xfId="0" applyNumberFormat="1" applyFill="1" applyBorder="1" applyAlignment="1" applyProtection="1">
      <alignment vertical="top"/>
    </xf>
    <xf numFmtId="164" fontId="0" fillId="0" borderId="12" xfId="0" applyNumberFormat="1" applyFill="1" applyBorder="1" applyAlignment="1" applyProtection="1">
      <alignment horizontal="right" vertical="top"/>
    </xf>
    <xf numFmtId="165" fontId="0" fillId="0" borderId="1" xfId="0" applyNumberFormat="1" applyBorder="1" applyAlignment="1" applyProtection="1">
      <alignment horizontal="left"/>
    </xf>
    <xf numFmtId="165" fontId="4" fillId="0" borderId="1" xfId="0" applyNumberFormat="1" applyFont="1" applyBorder="1" applyAlignment="1" applyProtection="1">
      <alignment horizontal="left"/>
    </xf>
    <xf numFmtId="9" fontId="0" fillId="5" borderId="4" xfId="0" applyNumberFormat="1" applyFill="1" applyBorder="1" applyProtection="1">
      <protection locked="0"/>
    </xf>
    <xf numFmtId="0" fontId="4" fillId="0" borderId="0" xfId="0" applyFont="1" applyAlignment="1" applyProtection="1">
      <alignment horizontal="left" wrapText="1"/>
    </xf>
    <xf numFmtId="10" fontId="0" fillId="5" borderId="4" xfId="0" applyNumberFormat="1" applyFill="1" applyBorder="1" applyProtection="1">
      <protection locked="0"/>
    </xf>
    <xf numFmtId="166" fontId="0" fillId="6" borderId="4" xfId="0" applyNumberFormat="1" applyFill="1" applyBorder="1" applyProtection="1"/>
    <xf numFmtId="165" fontId="4" fillId="0" borderId="1" xfId="0" applyNumberFormat="1" applyFont="1" applyFill="1" applyBorder="1" applyAlignment="1" applyProtection="1">
      <alignment horizontal="left"/>
    </xf>
    <xf numFmtId="0" fontId="3" fillId="0" borderId="13" xfId="0" applyFont="1" applyBorder="1" applyAlignment="1" applyProtection="1">
      <alignment wrapText="1"/>
    </xf>
    <xf numFmtId="0" fontId="3" fillId="0" borderId="0" xfId="0" applyFont="1" applyBorder="1" applyAlignment="1" applyProtection="1">
      <alignment wrapText="1"/>
    </xf>
    <xf numFmtId="0" fontId="1" fillId="4" borderId="3" xfId="0" applyFont="1" applyFill="1" applyBorder="1" applyAlignment="1" applyProtection="1">
      <alignment horizontal="left" vertical="center"/>
    </xf>
    <xf numFmtId="164" fontId="0" fillId="4" borderId="5" xfId="0" applyNumberFormat="1" applyFill="1" applyBorder="1" applyProtection="1"/>
    <xf numFmtId="0" fontId="4" fillId="0" borderId="0" xfId="0" applyFont="1" applyBorder="1" applyProtection="1"/>
    <xf numFmtId="164" fontId="0" fillId="0" borderId="0" xfId="0" applyNumberFormat="1" applyBorder="1" applyProtection="1"/>
    <xf numFmtId="0" fontId="4" fillId="0" borderId="0" xfId="0" applyFont="1" applyBorder="1" applyAlignment="1" applyProtection="1">
      <alignment horizontal="left" wrapText="1"/>
    </xf>
    <xf numFmtId="165" fontId="4" fillId="0" borderId="2" xfId="0" applyNumberFormat="1" applyFont="1" applyFill="1" applyBorder="1" applyAlignment="1" applyProtection="1">
      <alignment horizontal="left"/>
    </xf>
    <xf numFmtId="0" fontId="0" fillId="0" borderId="0" xfId="0" applyBorder="1" applyProtection="1"/>
    <xf numFmtId="0" fontId="1" fillId="0" borderId="0" xfId="0" applyFont="1" applyFill="1" applyBorder="1" applyAlignment="1" applyProtection="1">
      <alignment horizontal="left"/>
    </xf>
    <xf numFmtId="0" fontId="4" fillId="0" borderId="0" xfId="0" applyFont="1" applyAlignment="1" applyProtection="1"/>
    <xf numFmtId="0" fontId="4" fillId="0" borderId="0" xfId="0" applyFont="1" applyBorder="1" applyAlignment="1" applyProtection="1">
      <alignment wrapText="1"/>
      <protection locked="0"/>
    </xf>
    <xf numFmtId="0" fontId="2" fillId="0" borderId="0" xfId="0" applyFont="1" applyAlignment="1" applyProtection="1"/>
    <xf numFmtId="0" fontId="6" fillId="0" borderId="0" xfId="0" applyFont="1" applyAlignment="1" applyProtection="1">
      <alignment horizontal="right"/>
      <protection locked="0"/>
    </xf>
    <xf numFmtId="0" fontId="1" fillId="0" borderId="0" xfId="0" applyFont="1" applyFill="1" applyBorder="1" applyAlignment="1" applyProtection="1">
      <alignment horizontal="center"/>
    </xf>
    <xf numFmtId="0" fontId="1" fillId="0" borderId="0" xfId="0" applyFont="1" applyFill="1" applyBorder="1" applyAlignment="1" applyProtection="1">
      <alignment horizontal="center" wrapText="1"/>
    </xf>
    <xf numFmtId="0" fontId="4" fillId="0" borderId="0" xfId="0" applyFont="1" applyAlignment="1" applyProtection="1">
      <alignment horizontal="left" wrapText="1"/>
    </xf>
    <xf numFmtId="0" fontId="3" fillId="0" borderId="0" xfId="0" applyFont="1" applyFill="1" applyBorder="1" applyAlignment="1" applyProtection="1">
      <alignment horizontal="center"/>
    </xf>
    <xf numFmtId="0" fontId="4" fillId="0" borderId="0" xfId="0" applyFont="1" applyAlignment="1" applyProtection="1">
      <alignment horizontal="left" vertical="top" wrapText="1"/>
    </xf>
    <xf numFmtId="0" fontId="1" fillId="0" borderId="8" xfId="0" applyFont="1" applyBorder="1" applyAlignment="1" applyProtection="1">
      <alignment horizontal="center" wrapText="1"/>
    </xf>
    <xf numFmtId="0" fontId="1" fillId="0" borderId="9" xfId="0" applyFont="1" applyBorder="1" applyAlignment="1" applyProtection="1">
      <alignment horizontal="center" wrapText="1"/>
    </xf>
    <xf numFmtId="0" fontId="10" fillId="0" borderId="8" xfId="0" applyFont="1" applyBorder="1" applyAlignment="1" applyProtection="1">
      <alignment horizontal="center" wrapText="1"/>
    </xf>
    <xf numFmtId="0" fontId="10" fillId="0" borderId="9" xfId="0" applyFont="1" applyBorder="1" applyAlignment="1" applyProtection="1">
      <alignment horizontal="center"/>
    </xf>
    <xf numFmtId="0" fontId="4" fillId="0" borderId="0" xfId="0" applyFont="1" applyAlignment="1" applyProtection="1">
      <alignment horizontal="left" vertical="center" wrapText="1"/>
    </xf>
    <xf numFmtId="0" fontId="2" fillId="0" borderId="0" xfId="0" applyFont="1" applyAlignment="1" applyProtection="1">
      <alignment horizontal="left" wrapText="1"/>
    </xf>
    <xf numFmtId="0" fontId="4" fillId="0" borderId="0" xfId="0" applyFont="1" applyBorder="1" applyAlignment="1" applyProtection="1">
      <alignment horizontal="left" wrapText="1"/>
    </xf>
    <xf numFmtId="0" fontId="10" fillId="0" borderId="3" xfId="0" applyFont="1" applyBorder="1" applyAlignment="1" applyProtection="1">
      <alignment horizontal="center" wrapText="1"/>
    </xf>
    <xf numFmtId="0" fontId="10" fillId="0" borderId="5" xfId="0" applyFont="1" applyBorder="1" applyAlignment="1" applyProtection="1">
      <alignment horizontal="center"/>
    </xf>
    <xf numFmtId="0" fontId="1" fillId="0" borderId="3" xfId="0" applyFont="1" applyBorder="1" applyAlignment="1" applyProtection="1">
      <alignment horizontal="center" wrapText="1"/>
    </xf>
    <xf numFmtId="0" fontId="1" fillId="0" borderId="5" xfId="0" applyFont="1" applyBorder="1" applyAlignment="1" applyProtection="1">
      <alignment horizontal="center" wrapText="1"/>
    </xf>
    <xf numFmtId="0" fontId="1" fillId="0" borderId="2" xfId="0" applyFont="1" applyBorder="1" applyAlignment="1" applyProtection="1">
      <alignment horizontal="center" wrapText="1"/>
    </xf>
    <xf numFmtId="0" fontId="1" fillId="0" borderId="6" xfId="0" applyFont="1" applyBorder="1" applyAlignment="1" applyProtection="1">
      <alignment horizontal="center" wrapText="1"/>
    </xf>
    <xf numFmtId="0" fontId="10" fillId="0" borderId="8" xfId="0" applyFont="1" applyBorder="1" applyAlignment="1" applyProtection="1">
      <alignment horizontal="center"/>
    </xf>
    <xf numFmtId="0" fontId="4" fillId="0" borderId="0" xfId="0" applyFont="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financialaid@lakeland.edu" TargetMode="External"/><Relationship Id="rId1" Type="http://schemas.openxmlformats.org/officeDocument/2006/relationships/hyperlink" Target="mailto:studentaccounts@lakeland.edu"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financialaid@lakeland.edu" TargetMode="External"/><Relationship Id="rId1" Type="http://schemas.openxmlformats.org/officeDocument/2006/relationships/hyperlink" Target="mailto:studentaccounts@lakeland.edu"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financialaid@lakeland.edu" TargetMode="External"/><Relationship Id="rId1" Type="http://schemas.openxmlformats.org/officeDocument/2006/relationships/hyperlink" Target="mailto:studentaccounts@lakeland.edu"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financialaid@lakeland.edu" TargetMode="External"/><Relationship Id="rId1" Type="http://schemas.openxmlformats.org/officeDocument/2006/relationships/hyperlink" Target="mailto:studentaccounts@lakeland.edu"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3"/>
  <sheetViews>
    <sheetView zoomScaleNormal="100" workbookViewId="0">
      <selection activeCell="A2" sqref="A2"/>
    </sheetView>
  </sheetViews>
  <sheetFormatPr defaultRowHeight="12.75" x14ac:dyDescent="0.2"/>
  <cols>
    <col min="1" max="1" width="31.28515625" style="51" customWidth="1"/>
    <col min="2" max="2" width="13.5703125" style="51" customWidth="1"/>
    <col min="3" max="3" width="14" style="51" customWidth="1"/>
    <col min="4" max="4" width="2.7109375" style="51" customWidth="1"/>
    <col min="5" max="5" width="13.42578125" style="51" customWidth="1"/>
    <col min="6" max="6" width="11.140625" style="51" customWidth="1"/>
    <col min="7" max="7" width="6.42578125" style="51" customWidth="1"/>
    <col min="8" max="16384" width="9.140625" style="51"/>
  </cols>
  <sheetData>
    <row r="2" spans="1:6" ht="12" customHeight="1" x14ac:dyDescent="0.2">
      <c r="E2" s="94" t="s">
        <v>12</v>
      </c>
      <c r="F2" s="94"/>
    </row>
    <row r="3" spans="1:6" ht="15.75" customHeight="1" x14ac:dyDescent="0.2"/>
    <row r="4" spans="1:6" ht="109.5" customHeight="1" x14ac:dyDescent="0.2">
      <c r="A4" s="99" t="s">
        <v>56</v>
      </c>
      <c r="B4" s="99"/>
      <c r="C4" s="99"/>
      <c r="D4" s="99"/>
      <c r="E4" s="99"/>
      <c r="F4" s="99"/>
    </row>
    <row r="5" spans="1:6" ht="13.5" thickBot="1" x14ac:dyDescent="0.25">
      <c r="A5" s="3"/>
      <c r="B5" s="3"/>
      <c r="C5" s="3"/>
      <c r="D5" s="3"/>
      <c r="E5" s="95"/>
      <c r="F5" s="95"/>
    </row>
    <row r="6" spans="1:6" ht="13.5" thickBot="1" x14ac:dyDescent="0.25">
      <c r="A6" s="9" t="s">
        <v>18</v>
      </c>
      <c r="B6" s="10" t="s">
        <v>70</v>
      </c>
      <c r="C6" s="11" t="s">
        <v>17</v>
      </c>
      <c r="D6" s="3"/>
      <c r="E6" s="98"/>
      <c r="F6" s="98"/>
    </row>
    <row r="7" spans="1:6" x14ac:dyDescent="0.2">
      <c r="A7" s="13" t="s">
        <v>16</v>
      </c>
      <c r="B7" s="14">
        <v>1455</v>
      </c>
      <c r="C7" s="8">
        <v>485</v>
      </c>
      <c r="D7" s="3"/>
      <c r="E7" s="59"/>
      <c r="F7" s="60"/>
    </row>
    <row r="8" spans="1:6" x14ac:dyDescent="0.2">
      <c r="A8" s="16" t="s">
        <v>19</v>
      </c>
      <c r="B8" s="14"/>
      <c r="C8" s="17" t="s">
        <v>23</v>
      </c>
      <c r="D8" s="3"/>
      <c r="E8" s="50"/>
      <c r="F8" s="60"/>
    </row>
    <row r="9" spans="1:6" x14ac:dyDescent="0.2">
      <c r="A9" s="18"/>
      <c r="B9" s="14"/>
      <c r="C9" s="8"/>
      <c r="D9" s="3"/>
      <c r="E9" s="50"/>
      <c r="F9" s="60"/>
    </row>
    <row r="10" spans="1:6" x14ac:dyDescent="0.2">
      <c r="A10" s="20"/>
      <c r="B10" s="14"/>
      <c r="C10" s="8"/>
      <c r="D10" s="3"/>
      <c r="E10" s="50"/>
      <c r="F10" s="61"/>
    </row>
    <row r="11" spans="1:6" x14ac:dyDescent="0.2">
      <c r="A11" s="13" t="s">
        <v>20</v>
      </c>
      <c r="B11" s="14"/>
      <c r="C11" s="8"/>
      <c r="D11" s="3"/>
      <c r="E11" s="50"/>
      <c r="F11" s="50"/>
    </row>
    <row r="12" spans="1:6" x14ac:dyDescent="0.2">
      <c r="A12" s="18" t="s">
        <v>21</v>
      </c>
      <c r="B12" s="14">
        <v>1755</v>
      </c>
      <c r="C12" s="8">
        <v>585</v>
      </c>
      <c r="D12" s="3"/>
      <c r="E12" s="50"/>
      <c r="F12" s="60"/>
    </row>
    <row r="13" spans="1:6" x14ac:dyDescent="0.2">
      <c r="A13" s="18" t="s">
        <v>45</v>
      </c>
      <c r="B13" s="14">
        <v>1755</v>
      </c>
      <c r="C13" s="8">
        <v>585</v>
      </c>
      <c r="D13" s="3"/>
      <c r="E13" s="50"/>
      <c r="F13" s="60"/>
    </row>
    <row r="14" spans="1:6" x14ac:dyDescent="0.2">
      <c r="A14" s="18" t="s">
        <v>22</v>
      </c>
      <c r="B14" s="14">
        <v>1815</v>
      </c>
      <c r="C14" s="8">
        <v>605</v>
      </c>
      <c r="D14" s="3"/>
      <c r="E14" s="59"/>
      <c r="F14" s="60"/>
    </row>
    <row r="15" spans="1:6" x14ac:dyDescent="0.2">
      <c r="A15" s="16" t="s">
        <v>19</v>
      </c>
      <c r="B15" s="14"/>
      <c r="C15" s="17" t="s">
        <v>23</v>
      </c>
      <c r="D15" s="3"/>
      <c r="E15" s="50"/>
      <c r="F15" s="50"/>
    </row>
    <row r="16" spans="1:6" x14ac:dyDescent="0.2">
      <c r="A16" s="20"/>
      <c r="B16" s="14"/>
      <c r="C16" s="8"/>
      <c r="D16" s="3"/>
      <c r="E16" s="50"/>
      <c r="F16" s="60"/>
    </row>
    <row r="17" spans="1:7" x14ac:dyDescent="0.2">
      <c r="A17" s="13" t="s">
        <v>24</v>
      </c>
      <c r="B17" s="14"/>
      <c r="C17" s="8"/>
      <c r="D17" s="3"/>
      <c r="E17" s="50"/>
      <c r="F17" s="50"/>
    </row>
    <row r="18" spans="1:7" x14ac:dyDescent="0.2">
      <c r="A18" s="27" t="s">
        <v>25</v>
      </c>
      <c r="B18" s="14"/>
      <c r="C18" s="8"/>
      <c r="D18" s="3"/>
      <c r="E18" s="96"/>
      <c r="F18" s="95"/>
    </row>
    <row r="19" spans="1:7" x14ac:dyDescent="0.2">
      <c r="A19" s="29" t="s">
        <v>26</v>
      </c>
      <c r="B19" s="14">
        <v>2625</v>
      </c>
      <c r="C19" s="30" t="s">
        <v>27</v>
      </c>
      <c r="D19" s="3"/>
      <c r="E19" s="50"/>
      <c r="F19" s="50"/>
    </row>
    <row r="20" spans="1:7" x14ac:dyDescent="0.2">
      <c r="A20" s="29" t="s">
        <v>28</v>
      </c>
      <c r="B20" s="14">
        <v>3465</v>
      </c>
      <c r="C20" s="30" t="s">
        <v>27</v>
      </c>
      <c r="D20" s="3"/>
      <c r="E20" s="50"/>
      <c r="F20" s="50"/>
    </row>
    <row r="21" spans="1:7" x14ac:dyDescent="0.2">
      <c r="A21" s="18"/>
      <c r="B21" s="14"/>
      <c r="C21" s="32"/>
      <c r="D21" s="3"/>
      <c r="E21" s="3"/>
      <c r="F21" s="3"/>
    </row>
    <row r="22" spans="1:7" x14ac:dyDescent="0.2">
      <c r="A22" s="34" t="s">
        <v>29</v>
      </c>
      <c r="B22" s="14"/>
      <c r="C22" s="32"/>
      <c r="D22" s="3"/>
      <c r="E22" s="3"/>
      <c r="F22" s="3"/>
    </row>
    <row r="23" spans="1:7" ht="13.5" thickBot="1" x14ac:dyDescent="0.25">
      <c r="A23" s="36" t="s">
        <v>30</v>
      </c>
      <c r="B23" s="37">
        <v>2625</v>
      </c>
      <c r="C23" s="38" t="s">
        <v>27</v>
      </c>
      <c r="D23" s="3"/>
      <c r="E23" s="3"/>
      <c r="F23" s="3"/>
    </row>
    <row r="24" spans="1:7" x14ac:dyDescent="0.2">
      <c r="A24" s="96"/>
      <c r="B24" s="95"/>
      <c r="C24" s="3"/>
      <c r="D24" s="3"/>
      <c r="E24" s="3"/>
      <c r="F24" s="3"/>
    </row>
    <row r="25" spans="1:7" x14ac:dyDescent="0.2">
      <c r="A25" s="62"/>
      <c r="B25" s="60"/>
      <c r="C25" s="3"/>
      <c r="D25" s="3"/>
      <c r="E25" s="3"/>
      <c r="F25" s="3"/>
    </row>
    <row r="26" spans="1:7" x14ac:dyDescent="0.2">
      <c r="A26" s="63" t="s">
        <v>32</v>
      </c>
      <c r="B26" s="46"/>
      <c r="C26" s="44" t="s">
        <v>14</v>
      </c>
      <c r="D26" s="3"/>
      <c r="E26" s="3"/>
      <c r="F26" s="3"/>
    </row>
    <row r="27" spans="1:7" x14ac:dyDescent="0.2">
      <c r="A27" s="3" t="s">
        <v>3</v>
      </c>
      <c r="B27" s="64">
        <v>9500</v>
      </c>
      <c r="C27" s="64">
        <f>B27*0.98931</f>
        <v>9398.4449999999997</v>
      </c>
      <c r="D27" s="3"/>
      <c r="E27" s="3"/>
      <c r="F27" s="3"/>
    </row>
    <row r="28" spans="1:7" x14ac:dyDescent="0.2">
      <c r="A28" s="3" t="s">
        <v>4</v>
      </c>
      <c r="B28" s="64">
        <v>10500</v>
      </c>
      <c r="C28" s="64">
        <f t="shared" ref="C28:C29" si="0">B28*0.98931</f>
        <v>10387.755000000001</v>
      </c>
      <c r="D28" s="3"/>
      <c r="E28" s="97" t="s">
        <v>9</v>
      </c>
      <c r="F28" s="97"/>
      <c r="G28" s="55"/>
    </row>
    <row r="29" spans="1:7" ht="12.75" customHeight="1" x14ac:dyDescent="0.2">
      <c r="A29" s="3" t="s">
        <v>5</v>
      </c>
      <c r="B29" s="64">
        <v>12500</v>
      </c>
      <c r="C29" s="64">
        <f t="shared" si="0"/>
        <v>12366.375</v>
      </c>
      <c r="D29" s="3"/>
      <c r="E29" s="97"/>
      <c r="F29" s="97"/>
    </row>
    <row r="30" spans="1:7" x14ac:dyDescent="0.2">
      <c r="A30" s="44"/>
      <c r="B30" s="44"/>
      <c r="C30" s="44"/>
      <c r="D30" s="44"/>
      <c r="E30" s="97"/>
      <c r="F30" s="97"/>
    </row>
    <row r="31" spans="1:7" ht="13.5" customHeight="1" x14ac:dyDescent="0.2">
      <c r="A31" s="63" t="s">
        <v>6</v>
      </c>
      <c r="B31" s="46"/>
      <c r="C31" s="44" t="s">
        <v>14</v>
      </c>
      <c r="D31" s="3"/>
      <c r="E31" s="97"/>
      <c r="F31" s="97"/>
      <c r="G31" s="55"/>
    </row>
    <row r="32" spans="1:7" x14ac:dyDescent="0.2">
      <c r="A32" s="3" t="s">
        <v>3</v>
      </c>
      <c r="B32" s="64">
        <v>5500</v>
      </c>
      <c r="C32" s="64">
        <f>B32*0.98931</f>
        <v>5441.2049999999999</v>
      </c>
      <c r="D32" s="3"/>
      <c r="E32" s="3"/>
      <c r="F32" s="3"/>
    </row>
    <row r="33" spans="1:6" x14ac:dyDescent="0.2">
      <c r="A33" s="3" t="s">
        <v>4</v>
      </c>
      <c r="B33" s="64">
        <v>6500</v>
      </c>
      <c r="C33" s="64">
        <f t="shared" ref="C33:C34" si="1">B33*0.98931</f>
        <v>6430.5150000000003</v>
      </c>
      <c r="D33" s="3"/>
      <c r="E33" s="3"/>
      <c r="F33" s="3"/>
    </row>
    <row r="34" spans="1:6" x14ac:dyDescent="0.2">
      <c r="A34" s="3" t="s">
        <v>5</v>
      </c>
      <c r="B34" s="64">
        <v>7500</v>
      </c>
      <c r="C34" s="64">
        <f t="shared" si="1"/>
        <v>7419.8249999999998</v>
      </c>
      <c r="D34" s="3"/>
      <c r="E34" s="3"/>
      <c r="F34" s="3"/>
    </row>
    <row r="35" spans="1:6" x14ac:dyDescent="0.2">
      <c r="A35" s="3"/>
      <c r="B35" s="64"/>
      <c r="C35" s="64"/>
      <c r="D35" s="3"/>
      <c r="E35" s="3"/>
      <c r="F35" s="3"/>
    </row>
    <row r="36" spans="1:6" x14ac:dyDescent="0.2">
      <c r="A36" s="65" t="s">
        <v>13</v>
      </c>
      <c r="B36" s="64"/>
      <c r="C36" s="3"/>
      <c r="D36" s="3"/>
      <c r="E36" s="3"/>
      <c r="F36" s="3"/>
    </row>
    <row r="38" spans="1:6" x14ac:dyDescent="0.2">
      <c r="A38" s="56"/>
      <c r="B38" s="54"/>
    </row>
    <row r="39" spans="1:6" x14ac:dyDescent="0.2">
      <c r="A39" s="52"/>
      <c r="B39" s="53"/>
    </row>
    <row r="40" spans="1:6" x14ac:dyDescent="0.2">
      <c r="A40" s="52"/>
      <c r="B40" s="53"/>
    </row>
    <row r="41" spans="1:6" x14ac:dyDescent="0.2">
      <c r="A41" s="52"/>
      <c r="B41" s="53"/>
    </row>
    <row r="42" spans="1:6" x14ac:dyDescent="0.2">
      <c r="A42" s="52"/>
      <c r="B42" s="53"/>
    </row>
    <row r="43" spans="1:6" x14ac:dyDescent="0.2">
      <c r="A43" s="57"/>
      <c r="B43" s="58"/>
    </row>
  </sheetData>
  <sheetProtection sheet="1" objects="1" scenarios="1"/>
  <mergeCells count="7">
    <mergeCell ref="E2:F2"/>
    <mergeCell ref="E5:F5"/>
    <mergeCell ref="E18:F18"/>
    <mergeCell ref="E28:F31"/>
    <mergeCell ref="E6:F6"/>
    <mergeCell ref="A4:F4"/>
    <mergeCell ref="A24:B24"/>
  </mergeCells>
  <phoneticPr fontId="3" type="noConversion"/>
  <pageMargins left="0.55000000000000004" right="0.33" top="1" bottom="0.85" header="0.5" footer="0.5"/>
  <pageSetup orientation="portrait" r:id="rId1"/>
  <headerFooter>
    <oddHeader xml:space="preserve">&amp;L&amp;G&amp;R&amp;"Arial,Bold"&amp;12
&amp;"Arial,Bold Italic"&amp;14Projected Out of Pocket 2017-18&amp;"Arial,Bold"&amp;12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zoomScaleNormal="100" workbookViewId="0">
      <selection activeCell="E5" sqref="E5"/>
    </sheetView>
  </sheetViews>
  <sheetFormatPr defaultRowHeight="12.75" x14ac:dyDescent="0.2"/>
  <cols>
    <col min="1" max="1" width="1.5703125" style="51" customWidth="1"/>
    <col min="2" max="2" width="32.7109375" style="51" customWidth="1"/>
    <col min="3" max="3" width="10.5703125" style="51" customWidth="1"/>
    <col min="4" max="4" width="2.140625" style="51" customWidth="1"/>
    <col min="5" max="5" width="30" style="51" customWidth="1"/>
    <col min="6" max="6" width="12.85546875" style="51" customWidth="1"/>
    <col min="7" max="7" width="10.5703125" style="51" customWidth="1"/>
    <col min="8" max="16384" width="9.140625" style="51"/>
  </cols>
  <sheetData>
    <row r="1" spans="2:7" ht="21" customHeight="1" x14ac:dyDescent="0.2">
      <c r="B1" s="104" t="s">
        <v>67</v>
      </c>
      <c r="C1" s="104"/>
      <c r="D1" s="104"/>
      <c r="E1" s="104"/>
      <c r="F1" s="104"/>
      <c r="G1" s="104"/>
    </row>
    <row r="2" spans="2:7" ht="45.75" customHeight="1" x14ac:dyDescent="0.2">
      <c r="B2" s="104"/>
      <c r="C2" s="104"/>
      <c r="D2" s="104"/>
      <c r="E2" s="104"/>
      <c r="F2" s="104"/>
      <c r="G2" s="104"/>
    </row>
    <row r="3" spans="2:7" ht="11.25" customHeight="1" x14ac:dyDescent="0.25">
      <c r="B3" s="4"/>
      <c r="C3" s="4"/>
      <c r="D3" s="3"/>
      <c r="E3" s="3"/>
      <c r="F3" s="3"/>
      <c r="G3" s="3"/>
    </row>
    <row r="4" spans="2:7" ht="12.75" customHeight="1" thickBot="1" x14ac:dyDescent="0.25">
      <c r="B4" s="5"/>
      <c r="C4" s="5"/>
      <c r="D4" s="3"/>
      <c r="E4" s="3"/>
      <c r="F4" s="3"/>
      <c r="G4" s="3"/>
    </row>
    <row r="5" spans="2:7" ht="13.5" customHeight="1" thickBot="1" x14ac:dyDescent="0.25">
      <c r="B5" s="100" t="s">
        <v>58</v>
      </c>
      <c r="C5" s="101"/>
      <c r="D5" s="3"/>
      <c r="E5" s="3"/>
      <c r="F5" s="3"/>
      <c r="G5" s="3"/>
    </row>
    <row r="6" spans="2:7" ht="13.5" thickBot="1" x14ac:dyDescent="0.25">
      <c r="B6" s="6" t="s">
        <v>31</v>
      </c>
      <c r="C6" s="1"/>
      <c r="D6" s="3"/>
      <c r="E6" s="3"/>
      <c r="F6" s="3"/>
      <c r="G6" s="3"/>
    </row>
    <row r="7" spans="2:7" ht="13.5" thickBot="1" x14ac:dyDescent="0.25">
      <c r="B7" s="7"/>
      <c r="C7" s="8"/>
      <c r="D7" s="3"/>
      <c r="E7" s="9" t="s">
        <v>18</v>
      </c>
      <c r="F7" s="10" t="s">
        <v>71</v>
      </c>
      <c r="G7" s="11" t="s">
        <v>17</v>
      </c>
    </row>
    <row r="8" spans="2:7" x14ac:dyDescent="0.2">
      <c r="B8" s="7"/>
      <c r="C8" s="8"/>
      <c r="D8" s="3"/>
      <c r="E8" s="13" t="s">
        <v>16</v>
      </c>
      <c r="F8" s="14">
        <v>1455</v>
      </c>
      <c r="G8" s="8">
        <v>485</v>
      </c>
    </row>
    <row r="9" spans="2:7" x14ac:dyDescent="0.2">
      <c r="B9" s="7" t="s">
        <v>0</v>
      </c>
      <c r="C9" s="12">
        <f>SUM(C6:C8)</f>
        <v>0</v>
      </c>
      <c r="D9" s="3"/>
      <c r="E9" s="16" t="s">
        <v>19</v>
      </c>
      <c r="F9" s="14"/>
      <c r="G9" s="17" t="s">
        <v>23</v>
      </c>
    </row>
    <row r="10" spans="2:7" x14ac:dyDescent="0.2">
      <c r="B10" s="7"/>
      <c r="C10" s="15"/>
      <c r="D10" s="3"/>
      <c r="E10" s="18"/>
      <c r="F10" s="14"/>
      <c r="G10" s="8"/>
    </row>
    <row r="11" spans="2:7" x14ac:dyDescent="0.2">
      <c r="B11" s="7" t="s">
        <v>2</v>
      </c>
      <c r="C11" s="2"/>
      <c r="D11" s="3"/>
      <c r="E11" s="20"/>
      <c r="F11" s="14"/>
      <c r="G11" s="8"/>
    </row>
    <row r="12" spans="2:7" x14ac:dyDescent="0.2">
      <c r="B12" s="19" t="s">
        <v>57</v>
      </c>
      <c r="C12" s="2"/>
      <c r="D12" s="3"/>
      <c r="E12" s="13" t="s">
        <v>20</v>
      </c>
      <c r="F12" s="14"/>
      <c r="G12" s="8"/>
    </row>
    <row r="13" spans="2:7" x14ac:dyDescent="0.2">
      <c r="B13" s="19" t="s">
        <v>74</v>
      </c>
      <c r="C13" s="76"/>
      <c r="D13" s="3"/>
      <c r="E13" s="18" t="s">
        <v>21</v>
      </c>
      <c r="F13" s="14">
        <v>1755</v>
      </c>
      <c r="G13" s="8">
        <v>585</v>
      </c>
    </row>
    <row r="14" spans="2:7" x14ac:dyDescent="0.2">
      <c r="B14" s="7"/>
      <c r="C14" s="15"/>
      <c r="D14" s="3"/>
      <c r="E14" s="18" t="s">
        <v>45</v>
      </c>
      <c r="F14" s="14">
        <v>1755</v>
      </c>
      <c r="G14" s="8">
        <v>585</v>
      </c>
    </row>
    <row r="15" spans="2:7" ht="13.5" thickBot="1" x14ac:dyDescent="0.25">
      <c r="B15" s="21" t="s">
        <v>1</v>
      </c>
      <c r="C15" s="22">
        <f>C9-(C9*((C13)+1)-C9)-C11-C12</f>
        <v>0</v>
      </c>
      <c r="D15" s="3"/>
      <c r="E15" s="18" t="s">
        <v>22</v>
      </c>
      <c r="F15" s="14">
        <v>1815</v>
      </c>
      <c r="G15" s="8">
        <v>605</v>
      </c>
    </row>
    <row r="16" spans="2:7" x14ac:dyDescent="0.2">
      <c r="B16" s="3"/>
      <c r="C16" s="3"/>
      <c r="D16" s="3"/>
      <c r="E16" s="16" t="s">
        <v>19</v>
      </c>
      <c r="F16" s="14"/>
      <c r="G16" s="17" t="s">
        <v>23</v>
      </c>
    </row>
    <row r="17" spans="2:7" ht="13.5" thickBot="1" x14ac:dyDescent="0.25">
      <c r="B17" s="3"/>
      <c r="C17" s="3"/>
      <c r="D17" s="3"/>
      <c r="E17" s="20"/>
      <c r="F17" s="14"/>
      <c r="G17" s="8"/>
    </row>
    <row r="18" spans="2:7" ht="15.75" thickBot="1" x14ac:dyDescent="0.3">
      <c r="B18" s="102" t="s">
        <v>33</v>
      </c>
      <c r="C18" s="103"/>
      <c r="D18" s="3"/>
      <c r="E18" s="13" t="s">
        <v>24</v>
      </c>
      <c r="F18" s="14"/>
      <c r="G18" s="8"/>
    </row>
    <row r="19" spans="2:7" x14ac:dyDescent="0.2">
      <c r="B19" s="23" t="s">
        <v>8</v>
      </c>
      <c r="C19" s="24"/>
      <c r="D19" s="3"/>
      <c r="E19" s="27" t="s">
        <v>25</v>
      </c>
      <c r="F19" s="14"/>
      <c r="G19" s="8"/>
    </row>
    <row r="20" spans="2:7" x14ac:dyDescent="0.2">
      <c r="B20" s="25" t="s">
        <v>7</v>
      </c>
      <c r="C20" s="26">
        <f>C15</f>
        <v>0</v>
      </c>
      <c r="D20" s="3"/>
      <c r="E20" s="29" t="s">
        <v>26</v>
      </c>
      <c r="F20" s="14">
        <v>2625</v>
      </c>
      <c r="G20" s="30" t="s">
        <v>27</v>
      </c>
    </row>
    <row r="21" spans="2:7" x14ac:dyDescent="0.2">
      <c r="B21" s="25"/>
      <c r="C21" s="26"/>
      <c r="D21" s="3"/>
      <c r="E21" s="29" t="s">
        <v>28</v>
      </c>
      <c r="F21" s="14">
        <v>3465</v>
      </c>
      <c r="G21" s="30" t="s">
        <v>27</v>
      </c>
    </row>
    <row r="22" spans="2:7" x14ac:dyDescent="0.2">
      <c r="B22" s="28" t="s">
        <v>15</v>
      </c>
      <c r="C22" s="24"/>
      <c r="D22" s="3"/>
      <c r="E22" s="18"/>
      <c r="F22" s="14"/>
      <c r="G22" s="32"/>
    </row>
    <row r="23" spans="2:7" x14ac:dyDescent="0.2">
      <c r="B23" s="31">
        <v>42968</v>
      </c>
      <c r="C23" s="26">
        <f>C15/3</f>
        <v>0</v>
      </c>
      <c r="D23" s="3"/>
      <c r="E23" s="34" t="s">
        <v>29</v>
      </c>
      <c r="F23" s="14"/>
      <c r="G23" s="32"/>
    </row>
    <row r="24" spans="2:7" ht="13.5" thickBot="1" x14ac:dyDescent="0.25">
      <c r="B24" s="31">
        <v>43003</v>
      </c>
      <c r="C24" s="26">
        <f>C15/3</f>
        <v>0</v>
      </c>
      <c r="D24" s="3"/>
      <c r="E24" s="36" t="s">
        <v>30</v>
      </c>
      <c r="F24" s="37">
        <v>2625</v>
      </c>
      <c r="G24" s="38" t="s">
        <v>27</v>
      </c>
    </row>
    <row r="25" spans="2:7" ht="12.75" customHeight="1" x14ac:dyDescent="0.2">
      <c r="B25" s="80" t="s">
        <v>10</v>
      </c>
      <c r="C25" s="33">
        <f>(C15/3)*1.015</f>
        <v>0</v>
      </c>
      <c r="D25" s="3"/>
      <c r="E25" s="81"/>
      <c r="F25" s="81"/>
      <c r="G25" s="81"/>
    </row>
    <row r="26" spans="2:7" ht="12.75" customHeight="1" x14ac:dyDescent="0.2">
      <c r="B26" s="20"/>
      <c r="C26" s="35"/>
      <c r="D26" s="3"/>
      <c r="E26" s="82"/>
      <c r="F26" s="82"/>
      <c r="G26" s="82"/>
    </row>
    <row r="27" spans="2:7" ht="12.75" customHeight="1" x14ac:dyDescent="0.2">
      <c r="B27" s="28" t="s">
        <v>11</v>
      </c>
      <c r="C27" s="39"/>
      <c r="D27" s="3"/>
      <c r="E27" s="82"/>
      <c r="F27" s="82"/>
      <c r="G27" s="82"/>
    </row>
    <row r="28" spans="2:7" x14ac:dyDescent="0.2">
      <c r="B28" s="40" t="s">
        <v>34</v>
      </c>
      <c r="C28" s="41">
        <f>C15/5</f>
        <v>0</v>
      </c>
      <c r="D28" s="3"/>
      <c r="E28" s="82"/>
      <c r="F28" s="82"/>
      <c r="G28" s="82"/>
    </row>
    <row r="29" spans="2:7" ht="13.5" thickBot="1" x14ac:dyDescent="0.25">
      <c r="B29" s="42" t="s">
        <v>35</v>
      </c>
      <c r="C29" s="43">
        <f>C15/4</f>
        <v>0</v>
      </c>
      <c r="D29" s="3"/>
      <c r="E29" s="82"/>
      <c r="F29" s="82"/>
      <c r="G29" s="82"/>
    </row>
    <row r="30" spans="2:7" x14ac:dyDescent="0.2">
      <c r="B30" s="3"/>
      <c r="C30" s="3"/>
      <c r="D30" s="3"/>
      <c r="E30" s="82"/>
      <c r="F30" s="82"/>
      <c r="G30" s="82"/>
    </row>
    <row r="31" spans="2:7" x14ac:dyDescent="0.2">
      <c r="B31" s="3"/>
      <c r="C31" s="3"/>
      <c r="D31" s="3"/>
      <c r="E31" s="3"/>
      <c r="F31" s="3"/>
      <c r="G31" s="3"/>
    </row>
    <row r="32" spans="2:7" x14ac:dyDescent="0.2">
      <c r="B32" s="97" t="s">
        <v>73</v>
      </c>
      <c r="C32" s="97"/>
      <c r="D32" s="97"/>
      <c r="E32" s="97"/>
      <c r="F32" s="97"/>
      <c r="G32" s="97"/>
    </row>
    <row r="33" spans="2:12" x14ac:dyDescent="0.2">
      <c r="B33" s="97"/>
      <c r="C33" s="97"/>
      <c r="D33" s="97"/>
      <c r="E33" s="97"/>
      <c r="F33" s="97"/>
      <c r="G33" s="97"/>
      <c r="L33" s="55"/>
    </row>
    <row r="34" spans="2:12" x14ac:dyDescent="0.2">
      <c r="B34" s="77"/>
      <c r="C34" s="77"/>
      <c r="D34" s="77"/>
      <c r="E34" s="77"/>
      <c r="F34" s="77"/>
      <c r="G34" s="77"/>
    </row>
    <row r="35" spans="2:12" x14ac:dyDescent="0.2">
      <c r="B35" s="44" t="s">
        <v>46</v>
      </c>
      <c r="C35" s="3"/>
      <c r="D35" s="3"/>
      <c r="E35" s="3"/>
      <c r="F35" s="3"/>
      <c r="G35" s="3"/>
    </row>
    <row r="36" spans="2:12" x14ac:dyDescent="0.2">
      <c r="B36" s="3"/>
      <c r="C36" s="3"/>
      <c r="D36" s="3"/>
      <c r="E36" s="3"/>
      <c r="F36" s="3"/>
      <c r="G36" s="3"/>
    </row>
    <row r="37" spans="2:12" ht="59.25" customHeight="1" x14ac:dyDescent="0.2">
      <c r="B37" s="106" t="s">
        <v>76</v>
      </c>
      <c r="C37" s="106"/>
      <c r="D37" s="106"/>
      <c r="E37" s="106"/>
      <c r="F37" s="106"/>
      <c r="G37" s="106"/>
    </row>
    <row r="38" spans="2:12" x14ac:dyDescent="0.2">
      <c r="B38" s="3"/>
      <c r="C38" s="3"/>
      <c r="D38" s="3"/>
      <c r="E38" s="3"/>
      <c r="F38" s="3"/>
      <c r="G38" s="3"/>
    </row>
    <row r="39" spans="2:12" ht="12.75" customHeight="1" x14ac:dyDescent="0.2">
      <c r="B39" s="105" t="s">
        <v>75</v>
      </c>
      <c r="C39" s="105"/>
      <c r="D39" s="105"/>
      <c r="E39" s="105"/>
      <c r="F39" s="105"/>
      <c r="G39" s="105"/>
    </row>
    <row r="40" spans="2:12" x14ac:dyDescent="0.2">
      <c r="B40" s="45"/>
      <c r="C40" s="45"/>
      <c r="D40" s="45"/>
      <c r="E40" s="3"/>
      <c r="F40" s="3"/>
      <c r="G40" s="3"/>
    </row>
    <row r="41" spans="2:12" x14ac:dyDescent="0.2">
      <c r="B41" s="3"/>
      <c r="C41" s="3"/>
      <c r="D41" s="3"/>
      <c r="E41" s="3"/>
      <c r="F41" s="3"/>
      <c r="G41" s="3"/>
    </row>
    <row r="42" spans="2:12" x14ac:dyDescent="0.2">
      <c r="B42" s="46" t="s">
        <v>39</v>
      </c>
      <c r="C42" s="3"/>
      <c r="D42" s="3"/>
      <c r="E42" s="46" t="s">
        <v>40</v>
      </c>
      <c r="F42" s="3"/>
      <c r="G42" s="3"/>
    </row>
    <row r="43" spans="2:12" x14ac:dyDescent="0.2">
      <c r="B43" s="47" t="s">
        <v>42</v>
      </c>
      <c r="C43" s="44"/>
      <c r="D43" s="48"/>
      <c r="E43" s="47" t="s">
        <v>41</v>
      </c>
      <c r="F43" s="3"/>
      <c r="G43" s="3"/>
    </row>
    <row r="44" spans="2:12" x14ac:dyDescent="0.2">
      <c r="B44" s="44" t="s">
        <v>47</v>
      </c>
      <c r="C44" s="3"/>
      <c r="D44" s="3"/>
      <c r="E44" s="44" t="s">
        <v>43</v>
      </c>
      <c r="F44" s="3"/>
      <c r="G44" s="3"/>
    </row>
    <row r="45" spans="2:12" x14ac:dyDescent="0.2">
      <c r="B45" s="48" t="s">
        <v>48</v>
      </c>
      <c r="C45" s="3"/>
      <c r="D45" s="3"/>
      <c r="E45" s="48" t="s">
        <v>44</v>
      </c>
      <c r="F45" s="3"/>
      <c r="G45" s="3"/>
    </row>
    <row r="46" spans="2:12" x14ac:dyDescent="0.2">
      <c r="B46" s="48"/>
      <c r="C46" s="3"/>
      <c r="D46" s="3"/>
      <c r="E46" s="3"/>
      <c r="F46" s="3"/>
      <c r="G46" s="3"/>
    </row>
    <row r="47" spans="2:12" x14ac:dyDescent="0.2">
      <c r="C47" s="3"/>
      <c r="D47" s="3"/>
      <c r="E47" s="3"/>
      <c r="F47" s="3"/>
      <c r="G47" s="3"/>
    </row>
    <row r="48" spans="2:12" x14ac:dyDescent="0.2">
      <c r="C48" s="44"/>
      <c r="D48" s="48"/>
      <c r="E48" s="3"/>
      <c r="F48" s="3"/>
      <c r="G48" s="3"/>
    </row>
    <row r="49" spans="3:7" x14ac:dyDescent="0.2">
      <c r="C49" s="3"/>
      <c r="D49" s="3"/>
      <c r="E49" s="3"/>
      <c r="F49" s="3"/>
      <c r="G49" s="3"/>
    </row>
    <row r="50" spans="3:7" x14ac:dyDescent="0.2">
      <c r="C50" s="3"/>
      <c r="D50" s="3"/>
      <c r="E50" s="3"/>
      <c r="F50" s="3"/>
      <c r="G50" s="3"/>
    </row>
  </sheetData>
  <sheetProtection sheet="1" objects="1" scenarios="1"/>
  <mergeCells count="6">
    <mergeCell ref="B5:C5"/>
    <mergeCell ref="B18:C18"/>
    <mergeCell ref="B1:G2"/>
    <mergeCell ref="B32:G33"/>
    <mergeCell ref="B39:G39"/>
    <mergeCell ref="B37:G37"/>
  </mergeCells>
  <hyperlinks>
    <hyperlink ref="B45" r:id="rId1"/>
    <hyperlink ref="E45" r:id="rId2"/>
  </hyperlinks>
  <pageMargins left="0.25" right="0.25" top="1.125" bottom="0.75" header="0.3" footer="0.3"/>
  <pageSetup orientation="portrait" verticalDpi="4294967295" r:id="rId3"/>
  <headerFooter>
    <oddHeader xml:space="preserve">&amp;L&amp;G&amp;R&amp;"Arial,Bold"&amp;14
Fall 2017 Projected Out of Pocket&amp;12
</oddHead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3"/>
  <sheetViews>
    <sheetView zoomScaleNormal="100" workbookViewId="0">
      <selection activeCell="B32" sqref="B32:G33"/>
    </sheetView>
  </sheetViews>
  <sheetFormatPr defaultRowHeight="12.75" x14ac:dyDescent="0.2"/>
  <cols>
    <col min="1" max="1" width="1.5703125" style="51" customWidth="1"/>
    <col min="2" max="2" width="32.7109375" style="51" customWidth="1"/>
    <col min="3" max="3" width="10.5703125" style="51" customWidth="1"/>
    <col min="4" max="4" width="2.140625" style="51" customWidth="1"/>
    <col min="5" max="5" width="30" style="51" customWidth="1"/>
    <col min="6" max="6" width="13.85546875" style="51" customWidth="1"/>
    <col min="7" max="7" width="10.5703125" style="51" customWidth="1"/>
    <col min="8" max="16384" width="9.140625" style="51"/>
  </cols>
  <sheetData>
    <row r="1" spans="2:7" ht="21" customHeight="1" x14ac:dyDescent="0.2">
      <c r="B1" s="104" t="s">
        <v>68</v>
      </c>
      <c r="C1" s="104"/>
      <c r="D1" s="104"/>
      <c r="E1" s="104"/>
      <c r="F1" s="104"/>
      <c r="G1" s="104"/>
    </row>
    <row r="2" spans="2:7" ht="45.75" customHeight="1" x14ac:dyDescent="0.2">
      <c r="B2" s="104"/>
      <c r="C2" s="104"/>
      <c r="D2" s="104"/>
      <c r="E2" s="104"/>
      <c r="F2" s="104"/>
      <c r="G2" s="104"/>
    </row>
    <row r="3" spans="2:7" ht="11.25" customHeight="1" x14ac:dyDescent="0.25">
      <c r="B3" s="4"/>
      <c r="C3" s="4"/>
      <c r="D3" s="3"/>
      <c r="E3" s="3"/>
      <c r="F3" s="3"/>
      <c r="G3" s="3"/>
    </row>
    <row r="4" spans="2:7" ht="12.75" customHeight="1" thickBot="1" x14ac:dyDescent="0.25">
      <c r="B4" s="5"/>
      <c r="C4" s="5"/>
      <c r="D4" s="3"/>
      <c r="E4" s="3"/>
      <c r="F4" s="3"/>
      <c r="G4" s="3"/>
    </row>
    <row r="5" spans="2:7" ht="13.5" customHeight="1" thickBot="1" x14ac:dyDescent="0.25">
      <c r="B5" s="100" t="s">
        <v>60</v>
      </c>
      <c r="C5" s="101"/>
      <c r="D5" s="3"/>
      <c r="E5" s="3"/>
      <c r="F5" s="3"/>
      <c r="G5" s="3"/>
    </row>
    <row r="6" spans="2:7" x14ac:dyDescent="0.2">
      <c r="B6" s="6" t="s">
        <v>31</v>
      </c>
      <c r="C6" s="1"/>
      <c r="D6" s="3"/>
      <c r="E6" s="3"/>
      <c r="F6" s="3"/>
      <c r="G6" s="3"/>
    </row>
    <row r="7" spans="2:7" ht="13.5" thickBot="1" x14ac:dyDescent="0.25">
      <c r="B7" s="7"/>
      <c r="C7" s="8"/>
      <c r="D7" s="3"/>
      <c r="E7" s="3"/>
      <c r="F7" s="3"/>
      <c r="G7" s="3"/>
    </row>
    <row r="8" spans="2:7" ht="13.5" thickBot="1" x14ac:dyDescent="0.25">
      <c r="B8" s="7"/>
      <c r="C8" s="8"/>
      <c r="D8" s="3"/>
      <c r="E8" s="9" t="s">
        <v>18</v>
      </c>
      <c r="F8" s="10" t="s">
        <v>71</v>
      </c>
      <c r="G8" s="11" t="s">
        <v>17</v>
      </c>
    </row>
    <row r="9" spans="2:7" x14ac:dyDescent="0.2">
      <c r="B9" s="7" t="s">
        <v>0</v>
      </c>
      <c r="C9" s="12">
        <f>SUM(C6:C8)</f>
        <v>0</v>
      </c>
      <c r="D9" s="3"/>
      <c r="E9" s="13" t="s">
        <v>16</v>
      </c>
      <c r="F9" s="14">
        <v>1455</v>
      </c>
      <c r="G9" s="8">
        <v>485</v>
      </c>
    </row>
    <row r="10" spans="2:7" x14ac:dyDescent="0.2">
      <c r="B10" s="7"/>
      <c r="C10" s="15"/>
      <c r="D10" s="3"/>
      <c r="E10" s="16" t="s">
        <v>19</v>
      </c>
      <c r="F10" s="14"/>
      <c r="G10" s="17" t="s">
        <v>23</v>
      </c>
    </row>
    <row r="11" spans="2:7" x14ac:dyDescent="0.2">
      <c r="B11" s="7" t="s">
        <v>2</v>
      </c>
      <c r="C11" s="2"/>
      <c r="D11" s="3"/>
      <c r="E11" s="18"/>
      <c r="F11" s="14"/>
      <c r="G11" s="8"/>
    </row>
    <row r="12" spans="2:7" x14ac:dyDescent="0.2">
      <c r="B12" s="19" t="s">
        <v>57</v>
      </c>
      <c r="C12" s="2"/>
      <c r="D12" s="3"/>
      <c r="E12" s="20"/>
      <c r="F12" s="14"/>
      <c r="G12" s="8"/>
    </row>
    <row r="13" spans="2:7" x14ac:dyDescent="0.2">
      <c r="B13" s="19" t="s">
        <v>74</v>
      </c>
      <c r="C13" s="76"/>
      <c r="D13" s="3"/>
      <c r="E13" s="13" t="s">
        <v>20</v>
      </c>
      <c r="F13" s="14"/>
      <c r="G13" s="8"/>
    </row>
    <row r="14" spans="2:7" x14ac:dyDescent="0.2">
      <c r="B14" s="7"/>
      <c r="C14" s="15"/>
      <c r="D14" s="3"/>
      <c r="E14" s="18" t="s">
        <v>21</v>
      </c>
      <c r="F14" s="14">
        <v>1755</v>
      </c>
      <c r="G14" s="8">
        <v>585</v>
      </c>
    </row>
    <row r="15" spans="2:7" ht="13.5" thickBot="1" x14ac:dyDescent="0.25">
      <c r="B15" s="21" t="s">
        <v>1</v>
      </c>
      <c r="C15" s="22">
        <f>C9-(C9*((C13)+1)-C9)-C11-C12</f>
        <v>0</v>
      </c>
      <c r="D15" s="3"/>
      <c r="E15" s="18" t="s">
        <v>45</v>
      </c>
      <c r="F15" s="14">
        <v>1755</v>
      </c>
      <c r="G15" s="8">
        <v>585</v>
      </c>
    </row>
    <row r="16" spans="2:7" x14ac:dyDescent="0.2">
      <c r="B16" s="3"/>
      <c r="C16" s="3"/>
      <c r="D16" s="3"/>
      <c r="E16" s="18" t="s">
        <v>22</v>
      </c>
      <c r="F16" s="14">
        <v>1815</v>
      </c>
      <c r="G16" s="8">
        <v>605</v>
      </c>
    </row>
    <row r="17" spans="2:7" ht="13.5" thickBot="1" x14ac:dyDescent="0.25">
      <c r="B17" s="3"/>
      <c r="C17" s="3"/>
      <c r="D17" s="3"/>
      <c r="E17" s="16" t="s">
        <v>19</v>
      </c>
      <c r="F17" s="14"/>
      <c r="G17" s="17" t="s">
        <v>23</v>
      </c>
    </row>
    <row r="18" spans="2:7" ht="15.75" thickBot="1" x14ac:dyDescent="0.3">
      <c r="B18" s="107" t="s">
        <v>61</v>
      </c>
      <c r="C18" s="108"/>
      <c r="D18" s="3"/>
      <c r="E18" s="20"/>
      <c r="F18" s="14"/>
      <c r="G18" s="8"/>
    </row>
    <row r="19" spans="2:7" x14ac:dyDescent="0.2">
      <c r="B19" s="83" t="s">
        <v>8</v>
      </c>
      <c r="C19" s="84"/>
      <c r="D19" s="3"/>
      <c r="E19" s="13" t="s">
        <v>24</v>
      </c>
      <c r="F19" s="14"/>
      <c r="G19" s="8"/>
    </row>
    <row r="20" spans="2:7" x14ac:dyDescent="0.2">
      <c r="B20" s="25" t="s">
        <v>49</v>
      </c>
      <c r="C20" s="26">
        <f>C15</f>
        <v>0</v>
      </c>
      <c r="D20" s="3"/>
      <c r="E20" s="27" t="s">
        <v>25</v>
      </c>
      <c r="F20" s="14"/>
      <c r="G20" s="8"/>
    </row>
    <row r="21" spans="2:7" x14ac:dyDescent="0.2">
      <c r="B21" s="25"/>
      <c r="C21" s="26"/>
      <c r="D21" s="3"/>
      <c r="E21" s="29" t="s">
        <v>26</v>
      </c>
      <c r="F21" s="14">
        <v>2625</v>
      </c>
      <c r="G21" s="30" t="s">
        <v>27</v>
      </c>
    </row>
    <row r="22" spans="2:7" x14ac:dyDescent="0.2">
      <c r="B22" s="28" t="s">
        <v>15</v>
      </c>
      <c r="C22" s="24"/>
      <c r="D22" s="3"/>
      <c r="E22" s="29" t="s">
        <v>28</v>
      </c>
      <c r="F22" s="14">
        <v>3465</v>
      </c>
      <c r="G22" s="30" t="s">
        <v>27</v>
      </c>
    </row>
    <row r="23" spans="2:7" x14ac:dyDescent="0.2">
      <c r="B23" s="31">
        <v>43115</v>
      </c>
      <c r="C23" s="26">
        <f>C15/3</f>
        <v>0</v>
      </c>
      <c r="D23" s="3"/>
      <c r="E23" s="18"/>
      <c r="F23" s="14"/>
      <c r="G23" s="32"/>
    </row>
    <row r="24" spans="2:7" x14ac:dyDescent="0.2">
      <c r="B24" s="31">
        <v>43150</v>
      </c>
      <c r="C24" s="26">
        <f>C15/3</f>
        <v>0</v>
      </c>
      <c r="D24" s="3"/>
      <c r="E24" s="34" t="s">
        <v>29</v>
      </c>
      <c r="F24" s="14"/>
      <c r="G24" s="32"/>
    </row>
    <row r="25" spans="2:7" ht="13.5" thickBot="1" x14ac:dyDescent="0.25">
      <c r="B25" s="80" t="s">
        <v>36</v>
      </c>
      <c r="C25" s="33">
        <f>(C15/3)*1.015</f>
        <v>0</v>
      </c>
      <c r="D25" s="3"/>
      <c r="E25" s="36" t="s">
        <v>30</v>
      </c>
      <c r="F25" s="37">
        <v>2625</v>
      </c>
      <c r="G25" s="38" t="s">
        <v>27</v>
      </c>
    </row>
    <row r="26" spans="2:7" x14ac:dyDescent="0.2">
      <c r="B26" s="20"/>
      <c r="C26" s="35"/>
      <c r="D26" s="3"/>
      <c r="E26" s="3"/>
      <c r="F26" s="3"/>
      <c r="G26" s="3"/>
    </row>
    <row r="27" spans="2:7" x14ac:dyDescent="0.2">
      <c r="B27" s="28" t="s">
        <v>11</v>
      </c>
      <c r="C27" s="39"/>
      <c r="D27" s="3"/>
      <c r="E27" s="3"/>
      <c r="F27" s="3"/>
      <c r="G27" s="3"/>
    </row>
    <row r="28" spans="2:7" ht="13.5" thickBot="1" x14ac:dyDescent="0.25">
      <c r="B28" s="42" t="s">
        <v>37</v>
      </c>
      <c r="C28" s="43">
        <f>C15/5</f>
        <v>0</v>
      </c>
      <c r="D28" s="3"/>
      <c r="E28" s="3"/>
      <c r="F28" s="3"/>
      <c r="G28" s="3"/>
    </row>
    <row r="29" spans="2:7" x14ac:dyDescent="0.2">
      <c r="B29" s="85"/>
      <c r="C29" s="86"/>
      <c r="D29" s="3"/>
      <c r="E29" s="3"/>
      <c r="F29" s="3"/>
      <c r="G29" s="3"/>
    </row>
    <row r="30" spans="2:7" x14ac:dyDescent="0.2">
      <c r="B30" s="3"/>
      <c r="C30" s="3"/>
      <c r="D30" s="3"/>
      <c r="E30" s="3"/>
      <c r="F30" s="3"/>
      <c r="G30" s="3"/>
    </row>
    <row r="31" spans="2:7" x14ac:dyDescent="0.2">
      <c r="B31" s="3"/>
      <c r="C31" s="3"/>
      <c r="D31" s="3"/>
      <c r="E31" s="3"/>
      <c r="F31" s="3"/>
      <c r="G31" s="3"/>
    </row>
    <row r="32" spans="2:7" x14ac:dyDescent="0.2">
      <c r="B32" s="97" t="s">
        <v>73</v>
      </c>
      <c r="C32" s="97"/>
      <c r="D32" s="97"/>
      <c r="E32" s="97"/>
      <c r="F32" s="97"/>
      <c r="G32" s="97"/>
    </row>
    <row r="33" spans="2:7" x14ac:dyDescent="0.2">
      <c r="B33" s="97"/>
      <c r="C33" s="97"/>
      <c r="D33" s="97"/>
      <c r="E33" s="97"/>
      <c r="F33" s="97"/>
      <c r="G33" s="97"/>
    </row>
    <row r="34" spans="2:7" x14ac:dyDescent="0.2">
      <c r="B34" s="77"/>
      <c r="C34" s="77"/>
      <c r="D34" s="77"/>
      <c r="E34" s="77"/>
      <c r="F34" s="77"/>
      <c r="G34" s="77"/>
    </row>
    <row r="35" spans="2:7" x14ac:dyDescent="0.2">
      <c r="B35" s="44" t="s">
        <v>46</v>
      </c>
      <c r="C35" s="3"/>
      <c r="D35" s="3"/>
      <c r="E35" s="3"/>
      <c r="F35" s="3"/>
      <c r="G35" s="3"/>
    </row>
    <row r="36" spans="2:7" x14ac:dyDescent="0.2">
      <c r="B36" s="3"/>
      <c r="C36" s="3"/>
      <c r="D36" s="3"/>
      <c r="E36" s="3"/>
      <c r="F36" s="3"/>
      <c r="G36" s="3"/>
    </row>
    <row r="37" spans="2:7" ht="12.75" customHeight="1" x14ac:dyDescent="0.2">
      <c r="B37" s="106" t="s">
        <v>76</v>
      </c>
      <c r="C37" s="106"/>
      <c r="D37" s="106"/>
      <c r="E37" s="106"/>
      <c r="F37" s="106"/>
      <c r="G37" s="106"/>
    </row>
    <row r="38" spans="2:7" x14ac:dyDescent="0.2">
      <c r="B38" s="106"/>
      <c r="C38" s="106"/>
      <c r="D38" s="106"/>
      <c r="E38" s="106"/>
      <c r="F38" s="106"/>
      <c r="G38" s="106"/>
    </row>
    <row r="39" spans="2:7" x14ac:dyDescent="0.2">
      <c r="B39" s="106"/>
      <c r="C39" s="106"/>
      <c r="D39" s="106"/>
      <c r="E39" s="106"/>
      <c r="F39" s="106"/>
      <c r="G39" s="106"/>
    </row>
    <row r="40" spans="2:7" x14ac:dyDescent="0.2">
      <c r="B40" s="106"/>
      <c r="C40" s="106"/>
      <c r="D40" s="106"/>
      <c r="E40" s="106"/>
      <c r="F40" s="106"/>
      <c r="G40" s="106"/>
    </row>
    <row r="41" spans="2:7" x14ac:dyDescent="0.2">
      <c r="B41" s="87"/>
      <c r="C41" s="87"/>
      <c r="D41" s="87"/>
      <c r="E41" s="87"/>
      <c r="F41" s="87"/>
      <c r="G41" s="87"/>
    </row>
    <row r="42" spans="2:7" ht="12.75" customHeight="1" x14ac:dyDescent="0.2">
      <c r="B42" s="105" t="s">
        <v>75</v>
      </c>
      <c r="C42" s="105"/>
      <c r="D42" s="105"/>
      <c r="E42" s="105"/>
      <c r="F42" s="105"/>
      <c r="G42" s="105"/>
    </row>
    <row r="43" spans="2:7" x14ac:dyDescent="0.2">
      <c r="B43" s="45"/>
      <c r="C43" s="45"/>
      <c r="D43" s="45"/>
      <c r="E43" s="3"/>
      <c r="F43" s="3"/>
      <c r="G43" s="3"/>
    </row>
    <row r="44" spans="2:7" x14ac:dyDescent="0.2">
      <c r="B44" s="3"/>
      <c r="C44" s="3"/>
      <c r="D44" s="3"/>
      <c r="E44" s="3"/>
      <c r="F44" s="3"/>
      <c r="G44" s="3"/>
    </row>
    <row r="45" spans="2:7" x14ac:dyDescent="0.2">
      <c r="B45" s="46" t="s">
        <v>39</v>
      </c>
      <c r="C45" s="3"/>
      <c r="D45" s="3"/>
      <c r="E45" s="46" t="s">
        <v>40</v>
      </c>
      <c r="F45" s="3"/>
      <c r="G45" s="3"/>
    </row>
    <row r="46" spans="2:7" x14ac:dyDescent="0.2">
      <c r="B46" s="47" t="s">
        <v>42</v>
      </c>
      <c r="C46" s="44"/>
      <c r="D46" s="48"/>
      <c r="E46" s="47" t="s">
        <v>41</v>
      </c>
      <c r="F46" s="3"/>
      <c r="G46" s="3"/>
    </row>
    <row r="47" spans="2:7" x14ac:dyDescent="0.2">
      <c r="B47" s="44" t="s">
        <v>47</v>
      </c>
      <c r="C47" s="3"/>
      <c r="D47" s="3"/>
      <c r="E47" s="44" t="s">
        <v>43</v>
      </c>
      <c r="F47" s="3"/>
      <c r="G47" s="3"/>
    </row>
    <row r="48" spans="2:7" x14ac:dyDescent="0.2">
      <c r="B48" s="48" t="s">
        <v>48</v>
      </c>
      <c r="C48" s="3"/>
      <c r="D48" s="3"/>
      <c r="E48" s="48" t="s">
        <v>44</v>
      </c>
      <c r="F48" s="3"/>
      <c r="G48" s="3"/>
    </row>
    <row r="49" spans="2:7" x14ac:dyDescent="0.2">
      <c r="B49" s="48"/>
      <c r="C49" s="3"/>
      <c r="D49" s="3"/>
      <c r="E49" s="3"/>
      <c r="F49" s="3"/>
      <c r="G49" s="3"/>
    </row>
    <row r="50" spans="2:7" x14ac:dyDescent="0.2">
      <c r="C50" s="3"/>
      <c r="D50" s="3"/>
      <c r="E50" s="3"/>
      <c r="F50" s="3"/>
      <c r="G50" s="3"/>
    </row>
    <row r="51" spans="2:7" x14ac:dyDescent="0.2">
      <c r="C51" s="44"/>
      <c r="D51" s="48"/>
      <c r="E51" s="3"/>
      <c r="F51" s="3"/>
      <c r="G51" s="3"/>
    </row>
    <row r="52" spans="2:7" x14ac:dyDescent="0.2">
      <c r="C52" s="3"/>
      <c r="D52" s="3"/>
      <c r="E52" s="3"/>
      <c r="F52" s="3"/>
      <c r="G52" s="3"/>
    </row>
    <row r="53" spans="2:7" x14ac:dyDescent="0.2">
      <c r="C53" s="3"/>
      <c r="D53" s="3"/>
      <c r="E53" s="3"/>
      <c r="F53" s="3"/>
      <c r="G53" s="3"/>
    </row>
  </sheetData>
  <sheetProtection sheet="1" objects="1" scenarios="1"/>
  <mergeCells count="6">
    <mergeCell ref="B42:G42"/>
    <mergeCell ref="B5:C5"/>
    <mergeCell ref="B18:C18"/>
    <mergeCell ref="B1:G2"/>
    <mergeCell ref="B32:G33"/>
    <mergeCell ref="B37:G40"/>
  </mergeCells>
  <hyperlinks>
    <hyperlink ref="B48" r:id="rId1"/>
    <hyperlink ref="E48" r:id="rId2"/>
  </hyperlinks>
  <pageMargins left="0.25" right="0.25" top="1.1770833333333333" bottom="0.75" header="0.3" footer="0.3"/>
  <pageSetup orientation="portrait" verticalDpi="4294967295" r:id="rId3"/>
  <headerFooter>
    <oddHeader>&amp;L&amp;G&amp;R&amp;"Arial,Bold"&amp;14
Spring 2018 Projected Out of Pocket</oddHead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4"/>
  <sheetViews>
    <sheetView zoomScaleNormal="100" workbookViewId="0">
      <selection activeCell="B1" sqref="B1:G2"/>
    </sheetView>
  </sheetViews>
  <sheetFormatPr defaultRowHeight="12.75" x14ac:dyDescent="0.2"/>
  <cols>
    <col min="1" max="1" width="1.5703125" style="51" customWidth="1"/>
    <col min="2" max="2" width="32.7109375" style="51" customWidth="1"/>
    <col min="3" max="3" width="10.5703125" style="51" customWidth="1"/>
    <col min="4" max="4" width="2.140625" style="51" customWidth="1"/>
    <col min="5" max="5" width="30" style="51" customWidth="1"/>
    <col min="6" max="6" width="12.7109375" style="51" customWidth="1"/>
    <col min="7" max="7" width="10.5703125" style="51" customWidth="1"/>
    <col min="8" max="16384" width="9.140625" style="51"/>
  </cols>
  <sheetData>
    <row r="1" spans="2:7" ht="21" customHeight="1" x14ac:dyDescent="0.2">
      <c r="B1" s="104" t="s">
        <v>69</v>
      </c>
      <c r="C1" s="104"/>
      <c r="D1" s="104"/>
      <c r="E1" s="104"/>
      <c r="F1" s="104"/>
      <c r="G1" s="104"/>
    </row>
    <row r="2" spans="2:7" ht="45.75" customHeight="1" x14ac:dyDescent="0.2">
      <c r="B2" s="104"/>
      <c r="C2" s="104"/>
      <c r="D2" s="104"/>
      <c r="E2" s="104"/>
      <c r="F2" s="104"/>
      <c r="G2" s="104"/>
    </row>
    <row r="3" spans="2:7" ht="11.25" customHeight="1" thickBot="1" x14ac:dyDescent="0.3">
      <c r="B3" s="4"/>
      <c r="C3" s="4"/>
      <c r="D3" s="3"/>
      <c r="E3" s="3"/>
      <c r="F3" s="3"/>
      <c r="G3" s="3"/>
    </row>
    <row r="4" spans="2:7" ht="12.75" customHeight="1" x14ac:dyDescent="0.2">
      <c r="B4" s="109" t="s">
        <v>62</v>
      </c>
      <c r="C4" s="110"/>
      <c r="D4" s="3"/>
      <c r="E4" s="3"/>
      <c r="F4" s="3"/>
      <c r="G4" s="3"/>
    </row>
    <row r="5" spans="2:7" ht="13.5" customHeight="1" thickBot="1" x14ac:dyDescent="0.25">
      <c r="B5" s="111"/>
      <c r="C5" s="112"/>
      <c r="D5" s="3"/>
      <c r="E5" s="3"/>
      <c r="F5" s="3"/>
      <c r="G5" s="3"/>
    </row>
    <row r="6" spans="2:7" ht="13.5" thickBot="1" x14ac:dyDescent="0.25">
      <c r="B6" s="19" t="s">
        <v>31</v>
      </c>
      <c r="C6" s="2"/>
      <c r="D6" s="3"/>
      <c r="E6" s="9" t="s">
        <v>18</v>
      </c>
      <c r="F6" s="10" t="s">
        <v>71</v>
      </c>
      <c r="G6" s="11" t="s">
        <v>17</v>
      </c>
    </row>
    <row r="7" spans="2:7" x14ac:dyDescent="0.2">
      <c r="B7" s="7"/>
      <c r="C7" s="8"/>
      <c r="D7" s="3"/>
      <c r="E7" s="13" t="s">
        <v>16</v>
      </c>
      <c r="F7" s="14">
        <v>1455</v>
      </c>
      <c r="G7" s="8">
        <v>485</v>
      </c>
    </row>
    <row r="8" spans="2:7" x14ac:dyDescent="0.2">
      <c r="B8" s="7"/>
      <c r="C8" s="8"/>
      <c r="D8" s="3"/>
      <c r="E8" s="16" t="s">
        <v>19</v>
      </c>
      <c r="F8" s="14"/>
      <c r="G8" s="17" t="s">
        <v>23</v>
      </c>
    </row>
    <row r="9" spans="2:7" x14ac:dyDescent="0.2">
      <c r="B9" s="7" t="s">
        <v>0</v>
      </c>
      <c r="C9" s="12">
        <f>SUM(C6:C8)</f>
        <v>0</v>
      </c>
      <c r="D9" s="3"/>
      <c r="E9" s="18"/>
      <c r="F9" s="14"/>
      <c r="G9" s="8"/>
    </row>
    <row r="10" spans="2:7" x14ac:dyDescent="0.2">
      <c r="B10" s="7"/>
      <c r="C10" s="15"/>
      <c r="D10" s="3"/>
      <c r="E10" s="20"/>
      <c r="F10" s="14"/>
      <c r="G10" s="8"/>
    </row>
    <row r="11" spans="2:7" x14ac:dyDescent="0.2">
      <c r="B11" s="7" t="s">
        <v>2</v>
      </c>
      <c r="C11" s="2"/>
      <c r="D11" s="3"/>
      <c r="E11" s="13" t="s">
        <v>20</v>
      </c>
      <c r="F11" s="14"/>
      <c r="G11" s="8"/>
    </row>
    <row r="12" spans="2:7" x14ac:dyDescent="0.2">
      <c r="B12" s="19" t="s">
        <v>57</v>
      </c>
      <c r="C12" s="2"/>
      <c r="D12" s="3"/>
      <c r="E12" s="18" t="s">
        <v>21</v>
      </c>
      <c r="F12" s="14">
        <v>1755</v>
      </c>
      <c r="G12" s="8">
        <v>585</v>
      </c>
    </row>
    <row r="13" spans="2:7" x14ac:dyDescent="0.2">
      <c r="B13" s="19" t="s">
        <v>74</v>
      </c>
      <c r="C13" s="78"/>
      <c r="D13" s="3"/>
      <c r="E13" s="18" t="s">
        <v>45</v>
      </c>
      <c r="F13" s="14">
        <v>1755</v>
      </c>
      <c r="G13" s="8">
        <v>585</v>
      </c>
    </row>
    <row r="14" spans="2:7" x14ac:dyDescent="0.2">
      <c r="B14" s="7"/>
      <c r="C14" s="15"/>
      <c r="D14" s="3"/>
      <c r="E14" s="18" t="s">
        <v>22</v>
      </c>
      <c r="F14" s="14">
        <v>1815</v>
      </c>
      <c r="G14" s="8">
        <v>605</v>
      </c>
    </row>
    <row r="15" spans="2:7" ht="13.5" thickBot="1" x14ac:dyDescent="0.25">
      <c r="B15" s="21" t="s">
        <v>1</v>
      </c>
      <c r="C15" s="22">
        <f>C9-(C9*((C13)+1)-C9)-C11-C12</f>
        <v>0</v>
      </c>
      <c r="D15" s="3"/>
      <c r="E15" s="16" t="s">
        <v>19</v>
      </c>
      <c r="F15" s="14"/>
      <c r="G15" s="17" t="s">
        <v>23</v>
      </c>
    </row>
    <row r="16" spans="2:7" x14ac:dyDescent="0.2">
      <c r="B16" s="3"/>
      <c r="C16" s="3"/>
      <c r="D16" s="3"/>
      <c r="E16" s="20"/>
      <c r="F16" s="14"/>
      <c r="G16" s="8"/>
    </row>
    <row r="17" spans="2:7" ht="13.5" thickBot="1" x14ac:dyDescent="0.25">
      <c r="B17" s="3"/>
      <c r="C17" s="3"/>
      <c r="D17" s="3"/>
      <c r="E17" s="13" t="s">
        <v>24</v>
      </c>
      <c r="F17" s="14"/>
      <c r="G17" s="8"/>
    </row>
    <row r="18" spans="2:7" ht="15.75" thickBot="1" x14ac:dyDescent="0.3">
      <c r="B18" s="102" t="s">
        <v>63</v>
      </c>
      <c r="C18" s="103"/>
      <c r="D18" s="3"/>
      <c r="E18" s="27" t="s">
        <v>25</v>
      </c>
      <c r="F18" s="14"/>
      <c r="G18" s="8"/>
    </row>
    <row r="19" spans="2:7" x14ac:dyDescent="0.2">
      <c r="B19" s="23" t="s">
        <v>8</v>
      </c>
      <c r="C19" s="24"/>
      <c r="D19" s="3"/>
      <c r="E19" s="29" t="s">
        <v>26</v>
      </c>
      <c r="F19" s="14">
        <v>2625</v>
      </c>
      <c r="G19" s="30" t="s">
        <v>27</v>
      </c>
    </row>
    <row r="20" spans="2:7" x14ac:dyDescent="0.2">
      <c r="B20" s="25" t="s">
        <v>55</v>
      </c>
      <c r="C20" s="26">
        <f>C15</f>
        <v>0</v>
      </c>
      <c r="D20" s="3"/>
      <c r="E20" s="29" t="s">
        <v>28</v>
      </c>
      <c r="F20" s="14">
        <v>3465</v>
      </c>
      <c r="G20" s="30" t="s">
        <v>27</v>
      </c>
    </row>
    <row r="21" spans="2:7" x14ac:dyDescent="0.2">
      <c r="B21" s="25"/>
      <c r="C21" s="26"/>
      <c r="D21" s="3"/>
      <c r="E21" s="18"/>
      <c r="F21" s="14"/>
      <c r="G21" s="32"/>
    </row>
    <row r="22" spans="2:7" x14ac:dyDescent="0.2">
      <c r="B22" s="28" t="s">
        <v>15</v>
      </c>
      <c r="C22" s="24"/>
      <c r="D22" s="3"/>
      <c r="E22" s="34" t="s">
        <v>29</v>
      </c>
      <c r="F22" s="14"/>
      <c r="G22" s="32"/>
    </row>
    <row r="23" spans="2:7" ht="13.5" thickBot="1" x14ac:dyDescent="0.25">
      <c r="B23" s="31">
        <v>43248</v>
      </c>
      <c r="C23" s="26">
        <f>C15/3</f>
        <v>0</v>
      </c>
      <c r="D23" s="3"/>
      <c r="E23" s="36" t="s">
        <v>30</v>
      </c>
      <c r="F23" s="37">
        <v>2625</v>
      </c>
      <c r="G23" s="38" t="s">
        <v>27</v>
      </c>
    </row>
    <row r="24" spans="2:7" x14ac:dyDescent="0.2">
      <c r="B24" s="31">
        <v>43283</v>
      </c>
      <c r="C24" s="26">
        <f>C15/3</f>
        <v>0</v>
      </c>
      <c r="D24" s="3"/>
      <c r="E24" s="3"/>
      <c r="F24" s="3"/>
      <c r="G24" s="3"/>
    </row>
    <row r="25" spans="2:7" ht="13.5" thickBot="1" x14ac:dyDescent="0.25">
      <c r="B25" s="88" t="s">
        <v>38</v>
      </c>
      <c r="C25" s="49">
        <f>(C15/3)*1.015</f>
        <v>0</v>
      </c>
      <c r="D25" s="3"/>
      <c r="E25" s="3"/>
      <c r="F25" s="3"/>
      <c r="G25" s="3"/>
    </row>
    <row r="26" spans="2:7" x14ac:dyDescent="0.2">
      <c r="B26" s="89"/>
      <c r="C26" s="89"/>
      <c r="D26" s="3"/>
      <c r="E26" s="3"/>
      <c r="F26" s="3"/>
      <c r="G26" s="3"/>
    </row>
    <row r="27" spans="2:7" x14ac:dyDescent="0.2">
      <c r="B27" s="90"/>
      <c r="C27" s="50"/>
      <c r="D27" s="3"/>
      <c r="E27" s="3"/>
      <c r="F27" s="3"/>
      <c r="G27" s="3"/>
    </row>
    <row r="28" spans="2:7" x14ac:dyDescent="0.2">
      <c r="B28" s="97" t="s">
        <v>59</v>
      </c>
      <c r="C28" s="97"/>
      <c r="D28" s="97"/>
      <c r="E28" s="97"/>
      <c r="F28" s="97"/>
      <c r="G28" s="97"/>
    </row>
    <row r="29" spans="2:7" x14ac:dyDescent="0.2">
      <c r="B29" s="97"/>
      <c r="C29" s="97"/>
      <c r="D29" s="97"/>
      <c r="E29" s="97"/>
      <c r="F29" s="97"/>
      <c r="G29" s="97"/>
    </row>
    <row r="30" spans="2:7" x14ac:dyDescent="0.2">
      <c r="B30" s="77"/>
      <c r="C30" s="77"/>
      <c r="D30" s="77"/>
      <c r="E30" s="77"/>
      <c r="F30" s="77"/>
      <c r="G30" s="77"/>
    </row>
    <row r="31" spans="2:7" x14ac:dyDescent="0.2">
      <c r="B31" s="44" t="s">
        <v>46</v>
      </c>
      <c r="C31" s="3"/>
      <c r="D31" s="3"/>
      <c r="E31" s="3"/>
      <c r="F31" s="3"/>
      <c r="G31" s="3"/>
    </row>
    <row r="32" spans="2:7" x14ac:dyDescent="0.2">
      <c r="B32" s="44"/>
      <c r="C32" s="3"/>
      <c r="D32" s="3"/>
      <c r="E32" s="3"/>
      <c r="F32" s="3"/>
      <c r="G32" s="3"/>
    </row>
    <row r="33" spans="2:7" x14ac:dyDescent="0.2">
      <c r="B33" s="106" t="s">
        <v>76</v>
      </c>
      <c r="C33" s="106"/>
      <c r="D33" s="106"/>
      <c r="E33" s="106"/>
      <c r="F33" s="106"/>
      <c r="G33" s="106"/>
    </row>
    <row r="34" spans="2:7" x14ac:dyDescent="0.2">
      <c r="B34" s="106"/>
      <c r="C34" s="106"/>
      <c r="D34" s="106"/>
      <c r="E34" s="106"/>
      <c r="F34" s="106"/>
      <c r="G34" s="106"/>
    </row>
    <row r="35" spans="2:7" x14ac:dyDescent="0.2">
      <c r="B35" s="106"/>
      <c r="C35" s="106"/>
      <c r="D35" s="106"/>
      <c r="E35" s="106"/>
      <c r="F35" s="106"/>
      <c r="G35" s="106"/>
    </row>
    <row r="36" spans="2:7" x14ac:dyDescent="0.2">
      <c r="B36" s="106"/>
      <c r="C36" s="106"/>
      <c r="D36" s="106"/>
      <c r="E36" s="106"/>
      <c r="F36" s="106"/>
      <c r="G36" s="106"/>
    </row>
    <row r="37" spans="2:7" x14ac:dyDescent="0.2">
      <c r="B37" s="3"/>
      <c r="C37" s="3"/>
      <c r="D37" s="3"/>
      <c r="E37" s="3"/>
      <c r="F37" s="3"/>
      <c r="G37" s="3"/>
    </row>
    <row r="38" spans="2:7" x14ac:dyDescent="0.2">
      <c r="B38" s="105" t="s">
        <v>75</v>
      </c>
      <c r="C38" s="105"/>
      <c r="D38" s="105"/>
      <c r="E38" s="105"/>
      <c r="F38" s="105"/>
      <c r="G38" s="105"/>
    </row>
    <row r="39" spans="2:7" x14ac:dyDescent="0.2">
      <c r="B39" s="45"/>
      <c r="C39" s="45"/>
      <c r="D39" s="45"/>
      <c r="E39" s="3"/>
      <c r="F39" s="3"/>
      <c r="G39" s="3"/>
    </row>
    <row r="40" spans="2:7" x14ac:dyDescent="0.2">
      <c r="B40" s="3"/>
      <c r="C40" s="3"/>
      <c r="D40" s="3"/>
      <c r="E40" s="3"/>
      <c r="F40" s="3"/>
      <c r="G40" s="3"/>
    </row>
    <row r="41" spans="2:7" x14ac:dyDescent="0.2">
      <c r="B41" s="46" t="s">
        <v>39</v>
      </c>
      <c r="C41" s="3"/>
      <c r="D41" s="3"/>
      <c r="E41" s="46" t="s">
        <v>40</v>
      </c>
      <c r="F41" s="3"/>
      <c r="G41" s="3"/>
    </row>
    <row r="42" spans="2:7" x14ac:dyDescent="0.2">
      <c r="B42" s="47" t="s">
        <v>42</v>
      </c>
      <c r="C42" s="44"/>
      <c r="D42" s="48"/>
      <c r="E42" s="47" t="s">
        <v>41</v>
      </c>
      <c r="F42" s="3"/>
      <c r="G42" s="3"/>
    </row>
    <row r="43" spans="2:7" x14ac:dyDescent="0.2">
      <c r="B43" s="44" t="s">
        <v>47</v>
      </c>
      <c r="C43" s="3"/>
      <c r="D43" s="3"/>
      <c r="E43" s="44" t="s">
        <v>43</v>
      </c>
      <c r="F43" s="3"/>
      <c r="G43" s="3"/>
    </row>
    <row r="44" spans="2:7" x14ac:dyDescent="0.2">
      <c r="B44" s="48" t="s">
        <v>48</v>
      </c>
      <c r="C44" s="3"/>
      <c r="D44" s="3"/>
      <c r="E44" s="48" t="s">
        <v>44</v>
      </c>
      <c r="F44" s="3"/>
      <c r="G44" s="3"/>
    </row>
    <row r="45" spans="2:7" x14ac:dyDescent="0.2">
      <c r="B45" s="48"/>
      <c r="C45" s="3"/>
      <c r="D45" s="3"/>
      <c r="E45" s="3"/>
      <c r="F45" s="3"/>
      <c r="G45" s="3"/>
    </row>
    <row r="46" spans="2:7" x14ac:dyDescent="0.2">
      <c r="C46" s="3"/>
      <c r="D46" s="3"/>
      <c r="E46" s="3"/>
      <c r="F46" s="3"/>
      <c r="G46" s="3"/>
    </row>
    <row r="47" spans="2:7" x14ac:dyDescent="0.2">
      <c r="C47" s="44"/>
      <c r="D47" s="48"/>
      <c r="E47" s="3"/>
      <c r="F47" s="3"/>
      <c r="G47" s="3"/>
    </row>
    <row r="48" spans="2:7" x14ac:dyDescent="0.2">
      <c r="C48" s="3"/>
      <c r="D48" s="3"/>
      <c r="E48" s="3"/>
      <c r="F48" s="3"/>
      <c r="G48" s="3"/>
    </row>
    <row r="49" spans="2:7" x14ac:dyDescent="0.2">
      <c r="C49" s="3"/>
      <c r="D49" s="3"/>
      <c r="E49" s="3"/>
      <c r="F49" s="3"/>
      <c r="G49" s="3"/>
    </row>
    <row r="50" spans="2:7" x14ac:dyDescent="0.2">
      <c r="B50" s="3"/>
      <c r="C50" s="3"/>
      <c r="D50" s="3"/>
      <c r="E50" s="3"/>
      <c r="F50" s="3"/>
      <c r="G50" s="3"/>
    </row>
    <row r="51" spans="2:7" x14ac:dyDescent="0.2">
      <c r="B51" s="3"/>
      <c r="C51" s="3"/>
      <c r="D51" s="3"/>
      <c r="E51" s="3"/>
      <c r="F51" s="3"/>
      <c r="G51" s="3"/>
    </row>
    <row r="52" spans="2:7" x14ac:dyDescent="0.2">
      <c r="B52" s="3"/>
      <c r="C52" s="3"/>
      <c r="D52" s="3"/>
      <c r="E52" s="3"/>
      <c r="F52" s="3"/>
      <c r="G52" s="3"/>
    </row>
    <row r="53" spans="2:7" x14ac:dyDescent="0.2">
      <c r="B53" s="3"/>
      <c r="C53" s="3"/>
      <c r="D53" s="3"/>
      <c r="E53" s="3"/>
      <c r="F53" s="3"/>
      <c r="G53" s="3"/>
    </row>
    <row r="54" spans="2:7" x14ac:dyDescent="0.2">
      <c r="B54" s="3"/>
      <c r="C54" s="3"/>
      <c r="D54" s="3"/>
      <c r="E54" s="3"/>
      <c r="F54" s="3"/>
      <c r="G54" s="3"/>
    </row>
  </sheetData>
  <sheetProtection sheet="1" objects="1" scenarios="1"/>
  <mergeCells count="6">
    <mergeCell ref="B1:G2"/>
    <mergeCell ref="B4:C5"/>
    <mergeCell ref="B28:G29"/>
    <mergeCell ref="B38:G38"/>
    <mergeCell ref="B18:C18"/>
    <mergeCell ref="B33:G36"/>
  </mergeCells>
  <hyperlinks>
    <hyperlink ref="B44" r:id="rId1"/>
    <hyperlink ref="E44" r:id="rId2"/>
  </hyperlinks>
  <pageMargins left="0.25" right="0.25" top="1.1458333333333333" bottom="0.75" header="0.3" footer="0.3"/>
  <pageSetup orientation="portrait" verticalDpi="4294967295" r:id="rId3"/>
  <headerFooter>
    <oddHeader>&amp;L&amp;G&amp;R&amp;"Arial,Bold"&amp;14
Summer 2018 Projected Out of Pocket</oddHead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9"/>
  <sheetViews>
    <sheetView tabSelected="1" zoomScaleNormal="100" workbookViewId="0">
      <selection activeCell="B1" sqref="B1:G2"/>
    </sheetView>
  </sheetViews>
  <sheetFormatPr defaultRowHeight="12.75" x14ac:dyDescent="0.2"/>
  <cols>
    <col min="1" max="1" width="1.5703125" style="51" customWidth="1"/>
    <col min="2" max="2" width="32.7109375" style="51" customWidth="1"/>
    <col min="3" max="3" width="10.5703125" style="51" customWidth="1"/>
    <col min="4" max="4" width="2.140625" style="51" customWidth="1"/>
    <col min="5" max="5" width="30" style="51" customWidth="1"/>
    <col min="6" max="6" width="13.140625" style="51" customWidth="1"/>
    <col min="7" max="7" width="10.5703125" style="51" customWidth="1"/>
    <col min="8" max="16384" width="9.140625" style="51"/>
  </cols>
  <sheetData>
    <row r="1" spans="2:7" ht="21" customHeight="1" x14ac:dyDescent="0.2">
      <c r="B1" s="104" t="s">
        <v>72</v>
      </c>
      <c r="C1" s="104"/>
      <c r="D1" s="104"/>
      <c r="E1" s="104"/>
      <c r="F1" s="104"/>
      <c r="G1" s="104"/>
    </row>
    <row r="2" spans="2:7" ht="45.75" customHeight="1" x14ac:dyDescent="0.2">
      <c r="B2" s="104"/>
      <c r="C2" s="104"/>
      <c r="D2" s="104"/>
      <c r="E2" s="104"/>
      <c r="F2" s="104"/>
      <c r="G2" s="104"/>
    </row>
    <row r="3" spans="2:7" ht="11.25" customHeight="1" x14ac:dyDescent="0.25">
      <c r="B3" s="4"/>
      <c r="C3" s="4"/>
      <c r="D3" s="3"/>
      <c r="E3" s="3"/>
      <c r="F3" s="3"/>
      <c r="G3" s="3"/>
    </row>
    <row r="4" spans="2:7" ht="12.75" customHeight="1" thickBot="1" x14ac:dyDescent="0.25">
      <c r="B4" s="5"/>
      <c r="C4" s="5"/>
      <c r="D4" s="3"/>
      <c r="E4" s="3"/>
      <c r="F4" s="3"/>
      <c r="G4" s="3"/>
    </row>
    <row r="5" spans="2:7" ht="13.5" customHeight="1" thickBot="1" x14ac:dyDescent="0.25">
      <c r="B5" s="100" t="s">
        <v>64</v>
      </c>
      <c r="C5" s="101"/>
      <c r="D5" s="3"/>
      <c r="E5" s="3"/>
      <c r="F5" s="3"/>
      <c r="G5" s="3"/>
    </row>
    <row r="6" spans="2:7" x14ac:dyDescent="0.2">
      <c r="B6" s="6" t="s">
        <v>31</v>
      </c>
      <c r="C6" s="67">
        <f>'Fall 2017'!C6+'Spring 2018'!C6+'Summer 2018'!C6</f>
        <v>0</v>
      </c>
      <c r="D6" s="3"/>
      <c r="E6" s="3"/>
      <c r="F6" s="3"/>
      <c r="G6" s="3"/>
    </row>
    <row r="7" spans="2:7" ht="13.5" thickBot="1" x14ac:dyDescent="0.25">
      <c r="B7" s="7"/>
      <c r="C7" s="8"/>
      <c r="D7" s="3"/>
      <c r="E7" s="3"/>
      <c r="F7" s="3"/>
      <c r="G7" s="3"/>
    </row>
    <row r="8" spans="2:7" ht="13.5" thickBot="1" x14ac:dyDescent="0.25">
      <c r="B8" s="7"/>
      <c r="C8" s="8"/>
      <c r="D8" s="3"/>
      <c r="E8" s="9" t="s">
        <v>18</v>
      </c>
      <c r="F8" s="10" t="s">
        <v>71</v>
      </c>
      <c r="G8" s="11" t="s">
        <v>17</v>
      </c>
    </row>
    <row r="9" spans="2:7" x14ac:dyDescent="0.2">
      <c r="B9" s="7" t="s">
        <v>0</v>
      </c>
      <c r="C9" s="12">
        <f>SUM(C6:C8)</f>
        <v>0</v>
      </c>
      <c r="D9" s="3"/>
      <c r="E9" s="13" t="s">
        <v>16</v>
      </c>
      <c r="F9" s="14">
        <v>1455</v>
      </c>
      <c r="G9" s="8">
        <v>485</v>
      </c>
    </row>
    <row r="10" spans="2:7" x14ac:dyDescent="0.2">
      <c r="B10" s="7"/>
      <c r="C10" s="15"/>
      <c r="D10" s="3"/>
      <c r="E10" s="16" t="s">
        <v>19</v>
      </c>
      <c r="F10" s="14"/>
      <c r="G10" s="17" t="s">
        <v>23</v>
      </c>
    </row>
    <row r="11" spans="2:7" x14ac:dyDescent="0.2">
      <c r="B11" s="7" t="s">
        <v>2</v>
      </c>
      <c r="C11" s="68">
        <f>'Fall 2017'!C11+'Spring 2018'!C11+'Summer 2018'!C11</f>
        <v>0</v>
      </c>
      <c r="D11" s="3"/>
      <c r="E11" s="18"/>
      <c r="F11" s="14"/>
      <c r="G11" s="8"/>
    </row>
    <row r="12" spans="2:7" x14ac:dyDescent="0.2">
      <c r="B12" s="19" t="s">
        <v>57</v>
      </c>
      <c r="C12" s="68">
        <f>'Fall 2017'!C12+'Spring 2018'!C12+'Summer 2018'!C12</f>
        <v>0</v>
      </c>
      <c r="D12" s="3"/>
      <c r="E12" s="20"/>
      <c r="F12" s="14"/>
      <c r="G12" s="8"/>
    </row>
    <row r="13" spans="2:7" x14ac:dyDescent="0.2">
      <c r="B13" s="19" t="s">
        <v>77</v>
      </c>
      <c r="C13" s="79"/>
      <c r="D13" s="3"/>
      <c r="E13" s="13" t="s">
        <v>20</v>
      </c>
      <c r="F13" s="14"/>
      <c r="G13" s="8"/>
    </row>
    <row r="14" spans="2:7" x14ac:dyDescent="0.2">
      <c r="B14" s="7"/>
      <c r="C14" s="15"/>
      <c r="D14" s="3"/>
      <c r="E14" s="18" t="s">
        <v>21</v>
      </c>
      <c r="F14" s="14">
        <v>1755</v>
      </c>
      <c r="G14" s="8">
        <v>585</v>
      </c>
    </row>
    <row r="15" spans="2:7" ht="13.5" thickBot="1" x14ac:dyDescent="0.25">
      <c r="B15" s="21" t="s">
        <v>1</v>
      </c>
      <c r="C15" s="22">
        <f>'Fall 2017'!C15+'Spring 2018'!C15+'Summer 2018'!C15</f>
        <v>0</v>
      </c>
      <c r="D15" s="3"/>
      <c r="E15" s="18" t="s">
        <v>45</v>
      </c>
      <c r="F15" s="14">
        <v>1755</v>
      </c>
      <c r="G15" s="8">
        <v>585</v>
      </c>
    </row>
    <row r="16" spans="2:7" ht="13.5" thickBot="1" x14ac:dyDescent="0.25">
      <c r="B16" s="3"/>
      <c r="C16" s="3"/>
      <c r="D16" s="3"/>
      <c r="E16" s="18" t="s">
        <v>22</v>
      </c>
      <c r="F16" s="14">
        <v>1815</v>
      </c>
      <c r="G16" s="8">
        <v>605</v>
      </c>
    </row>
    <row r="17" spans="2:10" ht="15.75" thickBot="1" x14ac:dyDescent="0.3">
      <c r="B17" s="113" t="s">
        <v>65</v>
      </c>
      <c r="C17" s="103"/>
      <c r="D17" s="3"/>
      <c r="E17" s="16" t="s">
        <v>19</v>
      </c>
      <c r="F17" s="14"/>
      <c r="G17" s="17" t="s">
        <v>23</v>
      </c>
    </row>
    <row r="18" spans="2:10" x14ac:dyDescent="0.2">
      <c r="B18" s="23" t="s">
        <v>8</v>
      </c>
      <c r="C18" s="24"/>
      <c r="D18" s="3"/>
      <c r="E18" s="20"/>
      <c r="F18" s="14"/>
      <c r="G18" s="8"/>
    </row>
    <row r="19" spans="2:10" x14ac:dyDescent="0.2">
      <c r="B19" s="25" t="s">
        <v>7</v>
      </c>
      <c r="C19" s="26">
        <f>C15/3</f>
        <v>0</v>
      </c>
      <c r="D19" s="3"/>
      <c r="E19" s="13" t="s">
        <v>24</v>
      </c>
      <c r="F19" s="14"/>
      <c r="G19" s="8"/>
    </row>
    <row r="20" spans="2:10" x14ac:dyDescent="0.2">
      <c r="B20" s="25" t="s">
        <v>49</v>
      </c>
      <c r="C20" s="26">
        <f>C15/3</f>
        <v>0</v>
      </c>
      <c r="D20" s="3"/>
      <c r="E20" s="27" t="s">
        <v>25</v>
      </c>
      <c r="F20" s="14"/>
      <c r="G20" s="8"/>
    </row>
    <row r="21" spans="2:10" x14ac:dyDescent="0.2">
      <c r="B21" s="25" t="s">
        <v>55</v>
      </c>
      <c r="C21" s="26">
        <f>C15/3</f>
        <v>0</v>
      </c>
      <c r="D21" s="3"/>
      <c r="E21" s="29" t="s">
        <v>26</v>
      </c>
      <c r="F21" s="14">
        <v>2625</v>
      </c>
      <c r="G21" s="30" t="s">
        <v>27</v>
      </c>
    </row>
    <row r="22" spans="2:10" x14ac:dyDescent="0.2">
      <c r="B22" s="69"/>
      <c r="C22" s="70"/>
      <c r="D22" s="3"/>
      <c r="E22" s="29" t="s">
        <v>28</v>
      </c>
      <c r="F22" s="14">
        <v>3465</v>
      </c>
      <c r="G22" s="30" t="s">
        <v>27</v>
      </c>
    </row>
    <row r="23" spans="2:10" x14ac:dyDescent="0.2">
      <c r="B23" s="28" t="s">
        <v>66</v>
      </c>
      <c r="C23" s="24"/>
      <c r="D23" s="3"/>
      <c r="E23" s="18"/>
      <c r="F23" s="14"/>
      <c r="G23" s="32"/>
    </row>
    <row r="24" spans="2:10" x14ac:dyDescent="0.2">
      <c r="B24" s="31">
        <v>42968</v>
      </c>
      <c r="C24" s="26">
        <f>C15/9</f>
        <v>0</v>
      </c>
      <c r="D24" s="3"/>
      <c r="E24" s="34" t="s">
        <v>29</v>
      </c>
      <c r="F24" s="14"/>
      <c r="G24" s="32"/>
    </row>
    <row r="25" spans="2:10" ht="13.5" thickBot="1" x14ac:dyDescent="0.25">
      <c r="B25" s="31">
        <v>43003</v>
      </c>
      <c r="C25" s="26">
        <f>C15/9</f>
        <v>0</v>
      </c>
      <c r="D25" s="3"/>
      <c r="E25" s="36" t="s">
        <v>30</v>
      </c>
      <c r="F25" s="37">
        <v>2625</v>
      </c>
      <c r="G25" s="38" t="s">
        <v>27</v>
      </c>
    </row>
    <row r="26" spans="2:10" x14ac:dyDescent="0.2">
      <c r="B26" s="71" t="s">
        <v>10</v>
      </c>
      <c r="C26" s="72">
        <f>(C15/9)*1.015</f>
        <v>0</v>
      </c>
      <c r="D26" s="3"/>
    </row>
    <row r="27" spans="2:10" x14ac:dyDescent="0.2">
      <c r="B27" s="31">
        <v>43115</v>
      </c>
      <c r="C27" s="26">
        <f>C15/9</f>
        <v>0</v>
      </c>
      <c r="D27" s="3"/>
      <c r="E27" s="3"/>
      <c r="F27" s="3"/>
      <c r="G27" s="3"/>
    </row>
    <row r="28" spans="2:10" ht="12.75" customHeight="1" x14ac:dyDescent="0.2">
      <c r="B28" s="31">
        <v>43150</v>
      </c>
      <c r="C28" s="26">
        <f>C15/9</f>
        <v>0</v>
      </c>
      <c r="D28" s="3"/>
      <c r="E28" s="97" t="s">
        <v>59</v>
      </c>
      <c r="F28" s="97"/>
      <c r="G28" s="97"/>
      <c r="H28" s="91"/>
      <c r="I28" s="91"/>
      <c r="J28" s="91"/>
    </row>
    <row r="29" spans="2:10" x14ac:dyDescent="0.2">
      <c r="B29" s="71" t="s">
        <v>50</v>
      </c>
      <c r="C29" s="73">
        <f>(C15/9)*1.015</f>
        <v>0</v>
      </c>
      <c r="D29" s="3"/>
      <c r="E29" s="97"/>
      <c r="F29" s="97"/>
      <c r="G29" s="97"/>
      <c r="H29" s="91"/>
      <c r="I29" s="91"/>
      <c r="J29" s="91"/>
    </row>
    <row r="30" spans="2:10" x14ac:dyDescent="0.2">
      <c r="B30" s="74">
        <v>43248</v>
      </c>
      <c r="C30" s="41">
        <f>C15/9</f>
        <v>0</v>
      </c>
      <c r="D30" s="3"/>
      <c r="E30" s="97"/>
      <c r="F30" s="97"/>
      <c r="G30" s="97"/>
    </row>
    <row r="31" spans="2:10" x14ac:dyDescent="0.2">
      <c r="B31" s="74">
        <v>43283</v>
      </c>
      <c r="C31" s="41">
        <f>C15/9</f>
        <v>0</v>
      </c>
      <c r="D31" s="3"/>
      <c r="E31" s="97"/>
      <c r="F31" s="97"/>
      <c r="G31" s="97"/>
    </row>
    <row r="32" spans="2:10" x14ac:dyDescent="0.2">
      <c r="B32" s="75" t="s">
        <v>38</v>
      </c>
      <c r="C32" s="41">
        <f>(C15/9)*1.015</f>
        <v>0</v>
      </c>
      <c r="D32" s="3"/>
      <c r="E32" s="3"/>
      <c r="F32" s="3"/>
      <c r="G32" s="3"/>
    </row>
    <row r="33" spans="2:10" x14ac:dyDescent="0.2">
      <c r="B33" s="20"/>
      <c r="C33" s="35"/>
      <c r="D33" s="3"/>
      <c r="E33" s="97" t="s">
        <v>46</v>
      </c>
      <c r="F33" s="97"/>
      <c r="G33" s="97"/>
      <c r="H33" s="3"/>
    </row>
    <row r="34" spans="2:10" x14ac:dyDescent="0.2">
      <c r="B34" s="28" t="s">
        <v>11</v>
      </c>
      <c r="C34" s="39"/>
      <c r="D34" s="3"/>
      <c r="E34" s="97"/>
      <c r="F34" s="97"/>
      <c r="G34" s="97"/>
    </row>
    <row r="35" spans="2:10" x14ac:dyDescent="0.2">
      <c r="B35" s="40" t="s">
        <v>51</v>
      </c>
      <c r="C35" s="41">
        <f>C15/12</f>
        <v>0</v>
      </c>
      <c r="D35" s="3"/>
      <c r="E35" s="3"/>
      <c r="F35" s="3"/>
      <c r="G35" s="3"/>
    </row>
    <row r="36" spans="2:10" ht="12.75" customHeight="1" x14ac:dyDescent="0.2">
      <c r="B36" s="40" t="s">
        <v>52</v>
      </c>
      <c r="C36" s="41">
        <f>C15/11</f>
        <v>0</v>
      </c>
      <c r="D36" s="3"/>
      <c r="E36" s="105" t="s">
        <v>75</v>
      </c>
      <c r="F36" s="105"/>
      <c r="G36" s="105"/>
      <c r="H36" s="93"/>
      <c r="I36" s="93"/>
      <c r="J36" s="93"/>
    </row>
    <row r="37" spans="2:10" x14ac:dyDescent="0.2">
      <c r="B37" s="40" t="s">
        <v>53</v>
      </c>
      <c r="C37" s="41">
        <f>C15/10</f>
        <v>0</v>
      </c>
      <c r="D37" s="3"/>
      <c r="E37" s="105"/>
      <c r="F37" s="105"/>
      <c r="G37" s="105"/>
    </row>
    <row r="38" spans="2:10" ht="13.5" thickBot="1" x14ac:dyDescent="0.25">
      <c r="B38" s="42" t="s">
        <v>54</v>
      </c>
      <c r="C38" s="43">
        <f>C15/9</f>
        <v>0</v>
      </c>
      <c r="D38" s="3"/>
      <c r="E38" s="3"/>
      <c r="F38" s="3"/>
      <c r="G38" s="3"/>
    </row>
    <row r="39" spans="2:10" x14ac:dyDescent="0.2">
      <c r="B39" s="3"/>
      <c r="C39" s="3"/>
      <c r="D39" s="3"/>
      <c r="E39" s="3"/>
      <c r="F39" s="3"/>
      <c r="G39" s="3"/>
    </row>
    <row r="40" spans="2:10" x14ac:dyDescent="0.2">
      <c r="B40" s="114" t="s">
        <v>76</v>
      </c>
      <c r="C40" s="114"/>
      <c r="D40" s="114"/>
      <c r="E40" s="114"/>
      <c r="F40" s="114"/>
      <c r="G40" s="114"/>
    </row>
    <row r="41" spans="2:10" x14ac:dyDescent="0.2">
      <c r="B41" s="114"/>
      <c r="C41" s="114"/>
      <c r="D41" s="114"/>
      <c r="E41" s="114"/>
      <c r="F41" s="114"/>
      <c r="G41" s="114"/>
    </row>
    <row r="42" spans="2:10" x14ac:dyDescent="0.2">
      <c r="B42" s="114"/>
      <c r="C42" s="114"/>
      <c r="D42" s="114"/>
      <c r="E42" s="114"/>
      <c r="F42" s="114"/>
      <c r="G42" s="114"/>
    </row>
    <row r="43" spans="2:10" x14ac:dyDescent="0.2">
      <c r="B43" s="114"/>
      <c r="C43" s="114"/>
      <c r="D43" s="114"/>
      <c r="E43" s="114"/>
      <c r="F43" s="114"/>
      <c r="G43" s="114"/>
    </row>
    <row r="44" spans="2:10" x14ac:dyDescent="0.2">
      <c r="B44" s="44"/>
      <c r="C44" s="3"/>
      <c r="D44" s="3"/>
      <c r="E44" s="3"/>
      <c r="F44" s="3"/>
      <c r="G44" s="3"/>
    </row>
    <row r="45" spans="2:10" x14ac:dyDescent="0.2">
      <c r="B45" s="46" t="s">
        <v>39</v>
      </c>
      <c r="C45" s="45"/>
      <c r="D45" s="45"/>
      <c r="E45" s="46" t="s">
        <v>40</v>
      </c>
      <c r="F45" s="45"/>
      <c r="G45" s="45"/>
    </row>
    <row r="46" spans="2:10" x14ac:dyDescent="0.2">
      <c r="B46" s="47" t="s">
        <v>42</v>
      </c>
      <c r="C46" s="92"/>
      <c r="D46" s="92"/>
      <c r="E46" s="47" t="s">
        <v>41</v>
      </c>
      <c r="F46" s="92"/>
      <c r="G46" s="92"/>
    </row>
    <row r="47" spans="2:10" x14ac:dyDescent="0.2">
      <c r="B47" s="44" t="s">
        <v>47</v>
      </c>
      <c r="C47" s="92"/>
      <c r="D47" s="92"/>
      <c r="E47" s="44" t="s">
        <v>43</v>
      </c>
      <c r="F47" s="92"/>
      <c r="G47" s="92"/>
    </row>
    <row r="48" spans="2:10" x14ac:dyDescent="0.2">
      <c r="B48" s="48" t="s">
        <v>48</v>
      </c>
      <c r="C48" s="92"/>
      <c r="D48" s="92"/>
      <c r="E48" s="48" t="s">
        <v>44</v>
      </c>
      <c r="F48" s="92"/>
      <c r="G48" s="92"/>
    </row>
    <row r="49" spans="2:7" x14ac:dyDescent="0.2">
      <c r="C49" s="3"/>
      <c r="D49" s="3"/>
      <c r="F49" s="3"/>
      <c r="G49" s="3"/>
    </row>
    <row r="50" spans="2:7" ht="12.75" customHeight="1" x14ac:dyDescent="0.2">
      <c r="B50" s="105"/>
      <c r="C50" s="105"/>
      <c r="D50" s="105"/>
      <c r="E50" s="105"/>
      <c r="F50" s="105"/>
      <c r="G50" s="105"/>
    </row>
    <row r="51" spans="2:7" x14ac:dyDescent="0.2">
      <c r="B51" s="45"/>
      <c r="C51" s="45"/>
      <c r="D51" s="45"/>
      <c r="E51" s="3"/>
      <c r="F51" s="3"/>
      <c r="G51" s="3"/>
    </row>
    <row r="52" spans="2:7" x14ac:dyDescent="0.2">
      <c r="B52" s="46"/>
      <c r="C52" s="3"/>
      <c r="D52" s="3"/>
      <c r="E52" s="46"/>
      <c r="F52" s="3"/>
      <c r="G52" s="3"/>
    </row>
    <row r="53" spans="2:7" x14ac:dyDescent="0.2">
      <c r="B53" s="47"/>
      <c r="C53" s="3"/>
      <c r="D53" s="3"/>
      <c r="E53" s="47"/>
      <c r="F53" s="3"/>
      <c r="G53" s="3"/>
    </row>
    <row r="54" spans="2:7" x14ac:dyDescent="0.2">
      <c r="B54" s="44"/>
      <c r="C54" s="44"/>
      <c r="D54" s="48"/>
      <c r="E54" s="44"/>
      <c r="F54" s="3"/>
      <c r="G54" s="3"/>
    </row>
    <row r="55" spans="2:7" x14ac:dyDescent="0.2">
      <c r="B55" s="48"/>
      <c r="C55" s="3"/>
      <c r="D55" s="3"/>
      <c r="E55" s="48"/>
      <c r="F55" s="3"/>
      <c r="G55" s="3"/>
    </row>
    <row r="57" spans="2:7" x14ac:dyDescent="0.2">
      <c r="B57" s="66"/>
    </row>
    <row r="59" spans="2:7" x14ac:dyDescent="0.2">
      <c r="C59" s="55"/>
      <c r="D59" s="66"/>
    </row>
  </sheetData>
  <sheetProtection sheet="1" objects="1" scenarios="1"/>
  <mergeCells count="8">
    <mergeCell ref="B5:C5"/>
    <mergeCell ref="B1:G2"/>
    <mergeCell ref="B50:G50"/>
    <mergeCell ref="B17:C17"/>
    <mergeCell ref="E28:G31"/>
    <mergeCell ref="E33:G34"/>
    <mergeCell ref="B40:G43"/>
    <mergeCell ref="E36:G37"/>
  </mergeCells>
  <hyperlinks>
    <hyperlink ref="B48" r:id="rId1"/>
    <hyperlink ref="E48" r:id="rId2"/>
  </hyperlinks>
  <pageMargins left="0.25" right="0.25" top="1.1458333333333333" bottom="0.75" header="0.3" footer="0.3"/>
  <pageSetup orientation="portrait" horizontalDpi="4294967295" verticalDpi="4294967295" r:id="rId3"/>
  <headerFooter>
    <oddHeader xml:space="preserve">&amp;L&amp;G&amp;R
&amp;"Arial,Bold"&amp;14Annual 2017-18 Projected Out of Pocket&amp;"Arial,Regular"&amp;10
</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Tuition</vt:lpstr>
      <vt:lpstr>Fall 2017</vt:lpstr>
      <vt:lpstr>Spring 2018</vt:lpstr>
      <vt:lpstr>Summer 2018</vt:lpstr>
      <vt:lpstr>Annual Costs &amp; Payment Options</vt:lpstr>
      <vt:lpstr>'Annual Costs &amp; Payment Options'!Print_Area</vt:lpstr>
    </vt:vector>
  </TitlesOfParts>
  <Company>Lakeland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bialkse</dc:creator>
  <cp:lastModifiedBy>Lange, Laura</cp:lastModifiedBy>
  <cp:lastPrinted>2017-11-07T14:53:46Z</cp:lastPrinted>
  <dcterms:created xsi:type="dcterms:W3CDTF">2006-06-23T14:25:22Z</dcterms:created>
  <dcterms:modified xsi:type="dcterms:W3CDTF">2017-11-07T15:06:09Z</dcterms:modified>
</cp:coreProperties>
</file>